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CAD.Planeacion\OneDrive\Documentos\BRENDA ACOSTA ERAZO\GOBERNACION PLANEACION 2023\POAI 2023\RESOLUCION No.2280 DEL 30-09-2022-ADOPCION POAI 2023\"/>
    </mc:Choice>
  </mc:AlternateContent>
  <bookViews>
    <workbookView xWindow="0" yWindow="0" windowWidth="20400" windowHeight="7650" tabRatio="510"/>
  </bookViews>
  <sheets>
    <sheet name="POAI 2023 " sheetId="6" r:id="rId1"/>
  </sheets>
  <externalReferences>
    <externalReference r:id="rId2"/>
    <externalReference r:id="rId3"/>
    <externalReference r:id="rId4"/>
    <externalReference r:id="rId5"/>
    <externalReference r:id="rId6"/>
    <externalReference r:id="rId7"/>
    <externalReference r:id="rId8"/>
  </externalReferences>
  <definedNames>
    <definedName name="\A">#REF!</definedName>
    <definedName name="\C">[1]Indices!#REF!</definedName>
    <definedName name="\D">#REF!</definedName>
    <definedName name="_F">#REF!</definedName>
    <definedName name="_xlnm._FilterDatabase" localSheetId="0" hidden="1">'POAI 2023 '!$A$4:$E$478</definedName>
    <definedName name="_IMP1013">#REF!</definedName>
    <definedName name="_imp111">#REF!</definedName>
    <definedName name="_imp1110">#REF!</definedName>
    <definedName name="_IMP1111">#REF!</definedName>
    <definedName name="_IMP1112">#REF!</definedName>
    <definedName name="_IMP1113">#REF!</definedName>
    <definedName name="_IMP1114">#REF!</definedName>
    <definedName name="_IMP1115">#REF!</definedName>
    <definedName name="_IMP1116">#REF!</definedName>
    <definedName name="_imp112">#REF!</definedName>
    <definedName name="_imp113">#REF!</definedName>
    <definedName name="_IMP1132">#REF!</definedName>
    <definedName name="_IMP1133">#REF!</definedName>
    <definedName name="_imp114">#REF!</definedName>
    <definedName name="_IMP115">#REF!</definedName>
    <definedName name="_IMP116">#REF!</definedName>
    <definedName name="_imp117">#REF!</definedName>
    <definedName name="_imp118">#REF!</definedName>
    <definedName name="_imp119">#REF!</definedName>
    <definedName name="_imp84">#REF!</definedName>
    <definedName name="_Key1" hidden="1">#REF!</definedName>
    <definedName name="_Key2" hidden="1">#REF!</definedName>
    <definedName name="_Order1" hidden="1">255</definedName>
    <definedName name="_Order2" hidden="1">255</definedName>
    <definedName name="_R">[1]Indices!#REF!</definedName>
    <definedName name="_RAN1">[1]Indices!#REF!</definedName>
    <definedName name="_Regression_Out" hidden="1">#REF!</definedName>
    <definedName name="_Regression_X" hidden="1">#REF!</definedName>
    <definedName name="_Regression_Y" hidden="1">#REF!</definedName>
    <definedName name="_SOR1">#REF!</definedName>
    <definedName name="_SOR2">#REF!</definedName>
    <definedName name="_Sort" hidden="1">#REF!</definedName>
    <definedName name="_U92016">#REF!</definedName>
    <definedName name="_U92017">#REF!</definedName>
    <definedName name="_U92018">#REF!</definedName>
    <definedName name="a">#REF!</definedName>
    <definedName name="A_IMPRESIÓN_IM">#REF!</definedName>
    <definedName name="AAAAA">#REF!</definedName>
    <definedName name="ABRIL">[2]TASAS!#REF!</definedName>
    <definedName name="AGOSTO">[2]TASAS!#REF!</definedName>
    <definedName name="ANEXO1INGRESOS2014">#REF!</definedName>
    <definedName name="ANEXOINGRESOS2014">#REF!</definedName>
    <definedName name="C_">#REF!</definedName>
    <definedName name="Concepto">#REF!</definedName>
    <definedName name="CONTRIBU">[3]IPM!$A$1:$V$8</definedName>
    <definedName name="CUADRO10">[4]Hoja1!$B$2:$Z$70</definedName>
    <definedName name="CUADRO11">[4]Hoja1!$B$2:$G$42</definedName>
    <definedName name="CUADRO12">[4]Hoja1!$B$2:$S$104</definedName>
    <definedName name="CUADRO13">[4]Hoja1!$B$2:$K$98</definedName>
    <definedName name="CUADRO14">[4]Hoja1!$B$2:$H$67</definedName>
    <definedName name="CUADRO15">[4]Hoja1!$B$2:$H$112</definedName>
    <definedName name="CUADRO16">[4]Hoja1!$B$2:$J$114</definedName>
    <definedName name="CUADRO17">[4]Hoja1!$B$2:$I$108</definedName>
    <definedName name="CUADRO18">[4]Hoja1!$B$2:$H$159</definedName>
    <definedName name="CUADRO19">[4]Hoja1!$B$2:$K$30</definedName>
    <definedName name="CUADRO20">[4]Hoja1!$B$2:$F$113</definedName>
    <definedName name="CUADRO8">[4]Hoja1!$B$2:$E$66</definedName>
    <definedName name="CUADRO9">[4]Hoja1!$B$2:$O$95</definedName>
    <definedName name="cuaII3A">[5]A!$B$3:$J$101</definedName>
    <definedName name="cuaII3B">[5]A!$B$110:$I$208</definedName>
    <definedName name="cuaII3C">[5]A!$B$217:$I$316</definedName>
    <definedName name="cuaII4A">[5]A!$N$3:$T$104</definedName>
    <definedName name="cuaII4B">[5]A!$N$110:$T$211</definedName>
    <definedName name="cuaII4C">[5]A!$N$217:$T$318</definedName>
    <definedName name="cuaII5A">[5]A!$X$3:$AE$103</definedName>
    <definedName name="cuaII5B">[5]A!$X$110:$AD$210</definedName>
    <definedName name="cuaII5C">[5]A!$X$217:$AD$317</definedName>
    <definedName name="D">[1]Indices!#REF!</definedName>
    <definedName name="DEUDA1">#REF!</definedName>
    <definedName name="DIA">[2]TASAS!#REF!</definedName>
    <definedName name="ee">[6]TASAS!#REF!</definedName>
    <definedName name="GRAFICOS">#REF!</definedName>
    <definedName name="imp84coc">#REF!</definedName>
    <definedName name="imp84con">#REF!</definedName>
    <definedName name="IMPI1">#REF!</definedName>
    <definedName name="IMPII1A">#REF!</definedName>
    <definedName name="IMPII1B">#REF!</definedName>
    <definedName name="IMPII1C">#REF!</definedName>
    <definedName name="IMPII2A">#REF!</definedName>
    <definedName name="IMPII2B">#REF!</definedName>
    <definedName name="IMPII2C">#REF!</definedName>
    <definedName name="IMPII3A">#REF!</definedName>
    <definedName name="IMPII3B">#REF!</definedName>
    <definedName name="IMPII3C">#REF!</definedName>
    <definedName name="IMPII4A">#REF!</definedName>
    <definedName name="IMPII4B">#REF!</definedName>
    <definedName name="IMPII4C">#REF!</definedName>
    <definedName name="IMPII4D">#REF!</definedName>
    <definedName name="IMPII5A">#REF!</definedName>
    <definedName name="IMPII5B">#REF!</definedName>
    <definedName name="IMPII5C">#REF!</definedName>
    <definedName name="IMPII5D">#REF!</definedName>
    <definedName name="IMPIII1A">#REF!</definedName>
    <definedName name="IMPIII1B">#REF!</definedName>
    <definedName name="IMPIII2A">#REF!</definedName>
    <definedName name="IMPIII2B">#REF!</definedName>
    <definedName name="IMPIV1A">#REF!</definedName>
    <definedName name="IMPIV1B">#REF!</definedName>
    <definedName name="IMPIV1C">#REF!</definedName>
    <definedName name="IMPIV1D">#REF!</definedName>
    <definedName name="IMPIV1E">#REF!</definedName>
    <definedName name="IMPIV2">#REF!</definedName>
    <definedName name="impresion">#REF!</definedName>
    <definedName name="impresion2">'[7]101'!#REF!</definedName>
    <definedName name="IMPV1A">#REF!</definedName>
    <definedName name="IMPV1B">#REF!</definedName>
    <definedName name="INGRESOS">#REF!</definedName>
    <definedName name="INVERSION">#REF!</definedName>
    <definedName name="Observado">#REF!</definedName>
    <definedName name="peso95015">#REF!</definedName>
    <definedName name="PON">#REF!</definedName>
    <definedName name="Programado">#REF!</definedName>
    <definedName name="S">#REF!</definedName>
    <definedName name="SOR">#REF!</definedName>
    <definedName name="T">#REF!</definedName>
    <definedName name="TABLA1">#REF!</definedName>
    <definedName name="VAR">#REF!</definedName>
    <definedName name="VARACORR">#REF!</definedName>
    <definedName name="WILLI">#REF!</definedName>
    <definedName name="XXX" hidden="1">#REF!</definedName>
    <definedName name="XXXX">#REF!</definedName>
    <definedName name="XXXXX">#REF!</definedName>
    <definedName name="Z">[1]Indices!#REF!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6" i="6" l="1"/>
  <c r="D63" i="6"/>
  <c r="D58" i="6"/>
  <c r="D37" i="6"/>
  <c r="D29" i="6"/>
  <c r="D24" i="6"/>
  <c r="D16" i="6"/>
  <c r="D9" i="6"/>
  <c r="D324" i="6"/>
  <c r="D320" i="6"/>
  <c r="D229" i="6" l="1"/>
  <c r="D226" i="6"/>
  <c r="D211" i="6"/>
  <c r="D209" i="6"/>
  <c r="D197" i="6"/>
  <c r="D116" i="6"/>
  <c r="D196" i="6" l="1"/>
  <c r="D225" i="6"/>
  <c r="D195" i="6" l="1"/>
  <c r="D106" i="6" l="1"/>
  <c r="D78" i="6"/>
  <c r="D439" i="6" l="1"/>
  <c r="D354" i="6" l="1"/>
  <c r="D186" i="6"/>
  <c r="D429" i="6"/>
  <c r="D426" i="6"/>
  <c r="D423" i="6"/>
  <c r="D420" i="6"/>
  <c r="D417" i="6"/>
  <c r="D407" i="6"/>
  <c r="D401" i="6"/>
  <c r="D392" i="6"/>
  <c r="D341" i="6"/>
  <c r="D336" i="6"/>
  <c r="D334" i="6"/>
  <c r="D331" i="6"/>
  <c r="D329" i="6"/>
  <c r="D326" i="6"/>
  <c r="D291" i="6"/>
  <c r="D280" i="6"/>
  <c r="D279" i="6" s="1"/>
  <c r="D396" i="6" l="1"/>
  <c r="D274" i="6"/>
  <c r="D273" i="6" s="1"/>
  <c r="D193" i="6"/>
  <c r="D190" i="6" l="1"/>
  <c r="D188" i="6"/>
  <c r="D192" i="6"/>
  <c r="D244" i="6"/>
  <c r="D234" i="6"/>
  <c r="D171" i="6"/>
  <c r="D170" i="6" s="1"/>
  <c r="D164" i="6"/>
  <c r="D50" i="6"/>
  <c r="D28" i="6"/>
  <c r="D185" i="6" l="1"/>
  <c r="D307" i="6" l="1"/>
  <c r="D306" i="6" s="1"/>
  <c r="D302" i="6"/>
  <c r="D304" i="6" l="1"/>
  <c r="D300" i="6"/>
  <c r="D296" i="6" l="1"/>
  <c r="D399" i="6" l="1"/>
  <c r="D377" i="6"/>
  <c r="D376" i="6" s="1"/>
  <c r="D374" i="6"/>
  <c r="D373" i="6" s="1"/>
  <c r="D352" i="6"/>
  <c r="D350" i="6"/>
  <c r="D271" i="6"/>
  <c r="D270" i="6" s="1"/>
  <c r="D269" i="6" s="1"/>
  <c r="D369" i="6" l="1"/>
  <c r="D368" i="6" s="1"/>
  <c r="D349" i="6"/>
  <c r="D395" i="6"/>
  <c r="D348" i="6" l="1"/>
  <c r="D455" i="6"/>
  <c r="D453" i="6"/>
  <c r="D449" i="6"/>
  <c r="D448" i="6" s="1"/>
  <c r="D446" i="6"/>
  <c r="D445" i="6" s="1"/>
  <c r="D433" i="6"/>
  <c r="D415" i="6"/>
  <c r="D414" i="6" l="1"/>
  <c r="D413" i="6" s="1"/>
  <c r="D443" i="6" l="1"/>
  <c r="D437" i="6"/>
  <c r="D436" i="6" l="1"/>
  <c r="D435" i="6" s="1"/>
  <c r="D477" i="6"/>
  <c r="D476" i="6" s="1"/>
  <c r="D475" i="6" l="1"/>
  <c r="D474" i="6" s="1"/>
  <c r="D339" i="6"/>
  <c r="D318" i="6"/>
  <c r="D314" i="6"/>
  <c r="D313" i="6" s="1"/>
  <c r="D338" i="6" l="1"/>
  <c r="D328" i="6"/>
  <c r="D333" i="6"/>
  <c r="D312" i="6" l="1"/>
  <c r="D310" i="6"/>
  <c r="D309" i="6" s="1"/>
  <c r="D298" i="6"/>
  <c r="D290" i="6" s="1"/>
  <c r="D286" i="6"/>
  <c r="D285" i="6" s="1"/>
  <c r="D289" i="6" l="1"/>
  <c r="D278" i="6"/>
  <c r="D267" i="6"/>
  <c r="D262" i="6"/>
  <c r="D258" i="6"/>
  <c r="D241" i="6"/>
  <c r="D277" i="6" l="1"/>
  <c r="D233" i="6"/>
  <c r="D232" i="6" s="1"/>
  <c r="D114" i="6" l="1"/>
  <c r="D111" i="6"/>
  <c r="D103" i="6"/>
  <c r="D101" i="6"/>
  <c r="D99" i="6"/>
  <c r="D97" i="6"/>
  <c r="D95" i="6"/>
  <c r="D91" i="6"/>
  <c r="D90" i="6" s="1"/>
  <c r="D87" i="6"/>
  <c r="D86" i="6" s="1"/>
  <c r="D74" i="6"/>
  <c r="D72" i="6"/>
  <c r="D70" i="6"/>
  <c r="D57" i="6" s="1"/>
  <c r="D151" i="6"/>
  <c r="D153" i="6"/>
  <c r="D155" i="6"/>
  <c r="D157" i="6"/>
  <c r="D160" i="6"/>
  <c r="D159" i="6" s="1"/>
  <c r="D168" i="6"/>
  <c r="D163" i="6" s="1"/>
  <c r="D105" i="6" l="1"/>
  <c r="D56" i="6" s="1"/>
  <c r="D150" i="6"/>
  <c r="E56" i="6" l="1"/>
  <c r="D464" i="6"/>
  <c r="D461" i="6"/>
  <c r="D389" i="6" l="1"/>
  <c r="D54" i="6" l="1"/>
  <c r="D52" i="6"/>
  <c r="D47" i="6"/>
  <c r="D36" i="6" l="1"/>
  <c r="D8" i="6"/>
  <c r="D49" i="6"/>
  <c r="D183" i="6"/>
  <c r="D182" i="6" s="1"/>
  <c r="D180" i="6"/>
  <c r="D179" i="6" s="1"/>
  <c r="D177" i="6"/>
  <c r="D176" i="6" s="1"/>
  <c r="D7" i="6" l="1"/>
  <c r="D149" i="6"/>
  <c r="D381" i="6"/>
  <c r="D6" i="6" l="1"/>
  <c r="D380" i="6"/>
  <c r="D388" i="6"/>
  <c r="D391" i="6"/>
  <c r="D457" i="6"/>
  <c r="D452" i="6" s="1"/>
  <c r="D451" i="6" s="1"/>
  <c r="D472" i="6"/>
  <c r="D460" i="6" s="1"/>
  <c r="D459" i="6" s="1"/>
  <c r="D412" i="6" l="1"/>
  <c r="D379" i="6"/>
  <c r="D347" i="6" s="1"/>
  <c r="D5" i="6" l="1"/>
</calcChain>
</file>

<file path=xl/sharedStrings.xml><?xml version="1.0" encoding="utf-8"?>
<sst xmlns="http://schemas.openxmlformats.org/spreadsheetml/2006/main" count="1320" uniqueCount="461">
  <si>
    <t>ESTRUCTURA</t>
  </si>
  <si>
    <t>CONCEPTO</t>
  </si>
  <si>
    <t>PLAN DE DESARROLLO</t>
  </si>
  <si>
    <t>TRECE MUNICIPIOS UN SOLO CORAZÓN</t>
  </si>
  <si>
    <t>LÍNEA ESTRATEGICA</t>
  </si>
  <si>
    <t>SOCIAL</t>
  </si>
  <si>
    <t>SECTOR</t>
  </si>
  <si>
    <t>EDUCACIÓN</t>
  </si>
  <si>
    <t>PROGRAMA</t>
  </si>
  <si>
    <t>COBERTURA EDUCATIVA</t>
  </si>
  <si>
    <t>SUBPROGRAMA</t>
  </si>
  <si>
    <t>ACCESO Y PERMANENCIA</t>
  </si>
  <si>
    <t>PROYECTO</t>
  </si>
  <si>
    <t>IMPLEMENTACIÓN DE MODELOS PROPIOS DE EDUCACIÓN ÉTNICA EN LOS  ESTABLECIMIENTOS EDUCATIVOS OFICIALES DEL DEPARTAMENTO DEL PUTUMAYO</t>
  </si>
  <si>
    <t>EDUCACIÓN RURAL</t>
  </si>
  <si>
    <t>CALIDAD EDUCATIVA</t>
  </si>
  <si>
    <t>FORTALECIMIENTO CURRICULAR DE LOS ESTABLECIMIENTOS EDUCATIVOS Y ETNOEDUCATIVOS</t>
  </si>
  <si>
    <t>EFICIENCIA EN LA ADMINISTRACIÓN DEL SERVICIO EDUCATIVO</t>
  </si>
  <si>
    <t>TALENTO HUMANO</t>
  </si>
  <si>
    <t>SISTEMA GESTIÓN DE CALIDAD Y ATENCIÓN AL CIUDADANO</t>
  </si>
  <si>
    <t>EDUCACIÓN SUPERIOR</t>
  </si>
  <si>
    <t>FORTALECIMIENTO DEL INSTITUTO TECNOLÓGICO DE PUTUMAYO</t>
  </si>
  <si>
    <t>SALUD</t>
  </si>
  <si>
    <t>DIMENSIONES PRIORITARIAS</t>
  </si>
  <si>
    <t>SEXUALIDAD, DERECHOS SEXUALES Y REPRODUCTIVOS</t>
  </si>
  <si>
    <t>VIDA SALUDABLE Y CONDICIONES NO TRANSMISIBLES</t>
  </si>
  <si>
    <t>CONVIVENCIA SOCIAL Y SALUD MENTAL</t>
  </si>
  <si>
    <t>SEGURIDAD ALIMENTARIA Y NUTRICIONAL</t>
  </si>
  <si>
    <t>SALUD Y ÁMBITO LABORAL</t>
  </si>
  <si>
    <t>SALUD AMBIENTAL</t>
  </si>
  <si>
    <t>VIDA SALUDABLE Y CONDICIONES TRANSMISIBLES</t>
  </si>
  <si>
    <t>SALUD PUBLICA EN EMERGENCIAS Y DESASTRES</t>
  </si>
  <si>
    <t>GESTIÓN EN EMERGENCIAS Y DESASTRES</t>
  </si>
  <si>
    <t>GESTIÓN DIFERENCIAL DE POBLACIONES VULNERABLES</t>
  </si>
  <si>
    <t xml:space="preserve">SALUD PARA LA PRIMERA INFANCIA E INFANCIA </t>
  </si>
  <si>
    <t>ENVEJECIMIENTO Y VEJEZ</t>
  </si>
  <si>
    <t xml:space="preserve"> DISCAPACIDAD</t>
  </si>
  <si>
    <t>SALUD EN POBLACIONES ÉTNICAS</t>
  </si>
  <si>
    <t>SALUD Y GENERO</t>
  </si>
  <si>
    <t>VICTIMAS</t>
  </si>
  <si>
    <t>FORTALECIMIENTO DE LA AUTORIDAD SANITARIA</t>
  </si>
  <si>
    <t xml:space="preserve">GESTIÓN DE LA SALUD PÚBICA </t>
  </si>
  <si>
    <t xml:space="preserve">VIGILANCIA EN SALUD PUBLICA </t>
  </si>
  <si>
    <t>VIGILANCIA DEL LABORATORIO DE SALUD PUBLICA</t>
  </si>
  <si>
    <t>VAMOS POR UN PUTUMAYO CON ATENCIÓN INTEGRAL EN SALUD</t>
  </si>
  <si>
    <t xml:space="preserve">INCLUSIÓN SOCIAL </t>
  </si>
  <si>
    <t>DESARROLLO INTEGRAL DE NIÑOS, NIÑAS, ADOLESCENTES Y SUS FAMILIAS</t>
  </si>
  <si>
    <t>PRIMERA INFANCIA</t>
  </si>
  <si>
    <t>INFANCIA</t>
  </si>
  <si>
    <t xml:space="preserve">ADOLESCENCIA </t>
  </si>
  <si>
    <t>APOYO A LA FAMILIA</t>
  </si>
  <si>
    <t>JUVENTUD</t>
  </si>
  <si>
    <t>JÓVENES CONSTRUYENDO PRESENTE</t>
  </si>
  <si>
    <t>MUJER Y EQUIDAD DE GÉNERO CON ENFOQUE DIFERENCIAL Y ÉTNICO</t>
  </si>
  <si>
    <t xml:space="preserve">MUJERES PUTUMAYENSES EMPODERADAS: CONSTRUYENDO TERRITORIO </t>
  </si>
  <si>
    <t>PUTUMAYO UN CORAZÓN DIVERSO E INCLUYENTE</t>
  </si>
  <si>
    <t>BUEN TRATO Y PROMOCIÓN DE DERECHOS HACIA LOS ADULTOS MAYORES</t>
  </si>
  <si>
    <t>VEJEZ DIGNA CON RESPETO Y TOLERANCIA</t>
  </si>
  <si>
    <t>POBLACIÓN CON DISCAPACIDAD</t>
  </si>
  <si>
    <t>INCLUSIÓN DE PERSONAS CON DISCAPACIDAD</t>
  </si>
  <si>
    <t>POBLACIÓN CARCELARIA: CAMINO AL CRECIMIENTO INTERNO Y LA RECONCILIACIÓN SOCIAL</t>
  </si>
  <si>
    <t>RESOCIALIZACIÓN EFECTIVA DE INTERNOS E INTERNAS</t>
  </si>
  <si>
    <t>SOLIDARIDAD SOCIAL ANIMAL</t>
  </si>
  <si>
    <t>FORTALECIMIENTO DE LAS INSTANCIAS A NIVEL DEPARTAMENTAL Y MUNICIPAL PARA LA IMPLEMENTACIÓN DE MEDIDAS DE ATENCIÓN A LA POBLACIÓN VICTIMA.</t>
  </si>
  <si>
    <t xml:space="preserve">ACCIONES PARA LA IMPLEMENTACIÓN DE MEDIDAS DE PREVENCIÓN, PROTECCIÓN Y GARANTÍAS DE NO REPETICIÓN </t>
  </si>
  <si>
    <t>ACCIONES PARA LA IMPLEMENTACIÓN DE MEDIDAS EN PLANES DE RETORNO Y REUBICACIÓN EN EL DEPARTAMENTO DE PUTUMAYO</t>
  </si>
  <si>
    <t xml:space="preserve">REINTEGRACIÓN Y REINCORPORACIÓN </t>
  </si>
  <si>
    <t>DEPORTE Y RECREACIÓN</t>
  </si>
  <si>
    <t xml:space="preserve"> FOMENTO A LA RECREACIÓN, LA ACTIVIDAD FÍSICA Y EL DEPORTE PARA EL USO ADECUADO DEL TIEMPO LIBRE</t>
  </si>
  <si>
    <t>INCLUSIÓN SOCIAL A TRAVÉS DE LA PRACTICA DEL DEPORTE SOCIAL COMUNITARIO Y  DE LA ACTIVIDAD FÍSICA CON ENFOQUE DIFERENCIAL.</t>
  </si>
  <si>
    <t>APORTES PARA LA REALIZACIÓN DE CAMPEONATOS Y COMPETENCIAS DE LOS PUEBLOS ÉTNICOS DEL DEPARTAMENTO DEL PUTUMAYO</t>
  </si>
  <si>
    <t xml:space="preserve">FORTALECIMIENTO DEL DEPORTE Y LA RECREACIÓN PARA EL APROVECHAMIENTO DEL TIEMPO LIBRE EN EL DEPARTAMENTO DEL PUTUMAYO </t>
  </si>
  <si>
    <t>FOMENTO, DESARROLLO Y PRÁCTICA DEL DEPORTE</t>
  </si>
  <si>
    <t xml:space="preserve">APOYO AL FOMENTO DEL DEPORTE ASOCIADO Y ADAPTADO DEL DEPARTAMENTO DEL PUTUMAYO  </t>
  </si>
  <si>
    <t xml:space="preserve">FORTALECIMIENTO INSTITUCIONAL </t>
  </si>
  <si>
    <t>CULTURA</t>
  </si>
  <si>
    <t>PROMOCIÓN Y ACCESO EFECTIVO A PROCESOS CULTURALES Y ARTÍSTICOS</t>
  </si>
  <si>
    <t>FORTALECIMIENTO Y GESTIÓN INSTITUCIONAL</t>
  </si>
  <si>
    <t>SERVICIOS DE LECTURA Y BIBLIOTECAS</t>
  </si>
  <si>
    <t>CREACIÓN, FORMACIÓN Y FOMENTO CULTURAL</t>
  </si>
  <si>
    <t>GESTIÓN, PROTECCIÓN Y SALVAGUARDIA DEL PATRIMONIO CULTURAL DEL DEPARTAMENTO DEL PUTUMAYO</t>
  </si>
  <si>
    <t>CULTURA PARA GRUPOS POBLACIONALES,  COMUNIDADES ÉTNICAS Y CAMPESINAS DEL DEPARTAMENTO DEL PUTUMAYO</t>
  </si>
  <si>
    <t>EMPRENDIMIENTO DE BASE ARTÍSTICA, CULTURAL, CREATIVA Y TECNOLÓGICA EN EL MARCO DE LA ECONOMÍA NARANJA</t>
  </si>
  <si>
    <t>PUEBLOS INDÍGENAS</t>
  </si>
  <si>
    <t>FORTALECIMIENTO ORGANIZACIONAL DE LAS COMUNIDADES  INDÍGENAS DEL DEPARTAMENTO DEL PUTUMAYO.</t>
  </si>
  <si>
    <t>COMUNIDADES NEGRAS Y AFROCOLOMBIANAS PUTUMAYENSE</t>
  </si>
  <si>
    <t>DESARROLLO ECONÓMICO SOSTENIBLE Y MEDIO AMBIENTE</t>
  </si>
  <si>
    <t>AMBIENTE Y DESARROLLO SOSTENIBLE</t>
  </si>
  <si>
    <t>MEDIO AMBIENTE SOSTENIBLE</t>
  </si>
  <si>
    <t>GESTIÓN DEL MEDIO AMBIENTE</t>
  </si>
  <si>
    <t>PROTECCIÓN Y CONSERVACIÓN DEL RECURSO HÍDRICO</t>
  </si>
  <si>
    <t xml:space="preserve">ADQUISICIÓN Y MANEJO DE ÁREAS DE IMPORTANCIA ESTRATÉGICA PARA LA CONSERVACIÓN DEL RECURSO HÍDRICO </t>
  </si>
  <si>
    <t>DESARROLLO RURAL</t>
  </si>
  <si>
    <t>DESARROLLO RURAL INTEGRAL CON ENFOQUE  ÉTNICO, TERRITORIAL  Y DIFERENCIAL</t>
  </si>
  <si>
    <t>DESARROLLO Y/O INNOVACIÓN DEL SECTOR AGROPECUARIO, ACUÍCOLA, PESQUERO,  DESARROLLO ALTERNATIVO CON INCLUSIÓN SOCIAL Y EXTENSIÓN RURAL</t>
  </si>
  <si>
    <t>DESARROLLO Y APROVECHAMIENTO SOSTENIBLE DEL SECTOR FORESTAL COMERCIAL</t>
  </si>
  <si>
    <t>GESTIÓN DE RIESGOS NATURALES Y/O AGROPECUARIOS</t>
  </si>
  <si>
    <t>PROMOCIÓN DEL DESARROLLO</t>
  </si>
  <si>
    <t>VAMOS POR EL EMPRENDIMIENTO Y LA PRODUCTIVIDAD</t>
  </si>
  <si>
    <t>FOMENTO Y FORTALECIMIENTO EMPRESARIAL E INNOVADOR, CON ENFOQUE DIFERENCIAL Y ÉTNICO</t>
  </si>
  <si>
    <t>SERVICIO DE APOYO Y CONSOLIDACIÓN DE LA COMISIÓN REGIONAL DE COMPETITIVIDAD E INNOVACIÓN - CRCI</t>
  </si>
  <si>
    <t>PROMOCIÓN DEL DESARROLLO TURÍSTICO CON ENFOQUE DIFERENCIAL, INNOVADOR Y COMPETITIVO</t>
  </si>
  <si>
    <t>CIENCIA TECNOLOGÍA E INNOVACIÓN PARA LA PRODUCTIVIDAD Y LA COMPETITIVIDAD</t>
  </si>
  <si>
    <t xml:space="preserve">DESARROLLO AMBIENTAL SOSTENIBLE DEL SECTOR MINERO </t>
  </si>
  <si>
    <t>ASISTENCIA TÉCNICA EN EL MANEJO SOCIO AMBIENTAL DE LAS ACTIVIDADES MINERAS</t>
  </si>
  <si>
    <t>COOPERACIÓN PARA EL DESARROLLO</t>
  </si>
  <si>
    <t>COOPERACIÓN PARA EL DESARROLLO SOCIAL Y ECONÓMICO</t>
  </si>
  <si>
    <t>FRONTERAS</t>
  </si>
  <si>
    <t>FORTALECIMIENTO INTERINSTITUCIONAL Y TRANSFRONTERIZO</t>
  </si>
  <si>
    <t>DESARROLLO SOCIAL Y ECONÓMICO</t>
  </si>
  <si>
    <t>INSTITUCIONAL</t>
  </si>
  <si>
    <t>DERECHOS HUMANOS Y SEGURIDAD PARA LA PAZ CON JUSTICIA SOCIAL</t>
  </si>
  <si>
    <t>SEGURIDAD, CONVIVENCIA Y JUSTICIA</t>
  </si>
  <si>
    <t>ACCESO INTEGRAL A LA JUSTICIA</t>
  </si>
  <si>
    <t>TERRITORIO SEGURO DE LOS PUEBLOS ÉTNICOS</t>
  </si>
  <si>
    <t>TERRITORIO SEGURO PARA LA SANA CONVIVENCIA</t>
  </si>
  <si>
    <t>DERECHOS HUMANOS Y PAZ</t>
  </si>
  <si>
    <t>DERECHOS HUMANOS, PAZ, LEGALIDAD, RECONCILIACIÓN CONVIVENCIA, PROTECCIÓN INTERNACIONAL Y DIH</t>
  </si>
  <si>
    <t>PARTICIPACIÓN CIUDADANA</t>
  </si>
  <si>
    <t>PROTECCIÓN AL DERECHO A LA PARTICIPACIÓN DEMOCRÁTICA</t>
  </si>
  <si>
    <t>GOBIERNO TERRITORIAL</t>
  </si>
  <si>
    <t>HERRAMIENTAS E INSTANCIAS DE PLANEACIÓN PARA EL DESARROLLO ADMINISTRATIVO INSTITUCIONAL Y TERRITORIAL.</t>
  </si>
  <si>
    <t>FINANZAS DEPARTAMENTALES</t>
  </si>
  <si>
    <t>FORTALECIMIENTO DE LA GESTIÓN DE LAS FINANZAS DEPARTAMENTALES</t>
  </si>
  <si>
    <t>SISTEMA DE GESTIÓN</t>
  </si>
  <si>
    <t>MODELO INTEGRADO DE PLANEACIÓN Y GESTIÓN</t>
  </si>
  <si>
    <t>GESTIÓN DEL RIESGO DE DESASTRES, UN COMPROMISO DE TODOS.</t>
  </si>
  <si>
    <t>CONOCIMIENTO DEL RIESGO EN EL TERRITORIO</t>
  </si>
  <si>
    <t>REDUCCIÓN DEL RIESGO EN EL TERRITORIO</t>
  </si>
  <si>
    <t>PREPARACIÓN Y MANEJO DE DESASTRES EN EL TERRITORIO</t>
  </si>
  <si>
    <t>FORTALECIMIENTO DEL SISTEMA DE GESTIÓN DE RIESGO DE DESASTRES EN EL DEPARTAMENTO DEL PUTUMAYO</t>
  </si>
  <si>
    <t>AMBIENTE CONSTRUIDO</t>
  </si>
  <si>
    <t>VÍAS Y TRANSPORTE</t>
  </si>
  <si>
    <t>INFRAESTRUCTURA  PARA VÍAS Y TRANSPORTE</t>
  </si>
  <si>
    <t xml:space="preserve">APOYO A LAS INICIATIVAS DE CONSTRUCCIÓN DE CARRETERAS </t>
  </si>
  <si>
    <t>MEJORAMIENTO DE CARRETERAS</t>
  </si>
  <si>
    <t>MANTENIMIENTO  DE CARRETERAS</t>
  </si>
  <si>
    <t>APOYO AL MEJORAMIENTO DE LA RED CAMINERA</t>
  </si>
  <si>
    <t>APOYO AL MEJORAMIENTO DE VÍAS URBANAS</t>
  </si>
  <si>
    <t>INFRAESTRUCTURA PORTUARIAS, FLUVIALES Y TERRESTRE</t>
  </si>
  <si>
    <t>TRANSPORTE MULTIMODAL EFICIENTE</t>
  </si>
  <si>
    <t>SERVICIOS PÚBLICOS</t>
  </si>
  <si>
    <t>AGUA POTABLE Y SANEAMIENTO BÁSICO. PDA</t>
  </si>
  <si>
    <t>ASEGURAMIENTO DE LA PRESTACIÓN DE LOS SERVICIOS DE AGUA POTABLE  Y SANEAMIENTO BÁSICO Y DESARROLLO INSTITUCIONAL</t>
  </si>
  <si>
    <t>INVERSIONES EN INFRAESTRUCTURA PARA AGUA POTABLE Y SANEAMIENTO BÁSICO</t>
  </si>
  <si>
    <t>INFRAESTRUCTURA PARA EL MANEJO DE AGUAS LLUVIAS</t>
  </si>
  <si>
    <t>ENERGÍA</t>
  </si>
  <si>
    <t>FORTALECIMIENTO DE LA INFRAESTRUCTURA ELÉCTRICA EN EL DEPARTAMENTO DEL PUTUMAYO</t>
  </si>
  <si>
    <t>GAS DOMICILIARIO</t>
  </si>
  <si>
    <t>AMPLIACIÓN DE COBERTURA DE GAS DOMICILIARIO</t>
  </si>
  <si>
    <t>VIVIENDA</t>
  </si>
  <si>
    <t xml:space="preserve">VIVIENDA </t>
  </si>
  <si>
    <t>APOYO A INICIATIVAS QUE PROMUEVAN LA CONSTRUCCIÓN  DE VIVIENDAS EN EL DEPARTAMENTO DEL PUTUMAYO</t>
  </si>
  <si>
    <t>APOYO A INICIATIVAS QUE PROMUEVAN  MEJORAMIENTO DE VIVIENDAS EN EL DEPARTAMENTO DEL PUTUMAYO</t>
  </si>
  <si>
    <t>ORDENAMIENTO TERRITORIAL</t>
  </si>
  <si>
    <t>INFRAESTRUCTURA PARA EL DESARROLLO Y BIENESTAR SOCIAL CON CRECIMIENTO ECONÓMICO</t>
  </si>
  <si>
    <t>INFRAESTRUCTURA PARA FORTALECER EL TEJIDO SOCIAL Y EL CRECIMIENTO ECONÓMICO</t>
  </si>
  <si>
    <t>CONSTRUCCIÓN DE INFRAESTRUCTURA Y EQUIPAMIENTO TERRITORIAL</t>
  </si>
  <si>
    <t>MEJORAMIENTO DE INFRAESTRUCTURA Y EQUIPAMIENTO TERRITORIAL</t>
  </si>
  <si>
    <t>MANTENIMIENTO DE INFRAESTRUCTURA Y EQUIPAMIENTO TERRITORIAL</t>
  </si>
  <si>
    <t>PREINVERSION TERRITORIAL</t>
  </si>
  <si>
    <t xml:space="preserve">EFICIENCIA DE LA INVERSION </t>
  </si>
  <si>
    <t>PREINVERSIÓN PARA EL FORTALECIMEINTO DE LA INFRAESTRUCTURA Y EL DESARROLLO TERRITORIAL.</t>
  </si>
  <si>
    <t>PROTECCIÓN Y BIENESTAR ANIMAL</t>
  </si>
  <si>
    <t>PREINVERSIÓN</t>
  </si>
  <si>
    <t>ATENCION DE POBLACIONES CON ENFOQUE DIFERENCIAL</t>
  </si>
  <si>
    <t>ARTICULACION INSTITUCIONAL</t>
  </si>
  <si>
    <t>FORTALECIMIENTO DE LAS INSTANCIAS  DE PARTICIPACION Y CONCERTACION CIUDADANA</t>
  </si>
  <si>
    <t>PRESTACION DE SERVICIO DE VIGILANCIA PARA LOS ESTABLECIMIENTOS EDUCATIVOS OFICIALES VIGENCIA 2023 DEL DEPARTAMENTO DEL PUTUMAYO</t>
  </si>
  <si>
    <t>DESARROLLO SOCIAL EN ZONAS DE INFLUENCIA DE EXPLOTACIÓN DE HIDROCARBUROS</t>
  </si>
  <si>
    <t>FORTALECIMIENTO INSTITUCIONAL</t>
  </si>
  <si>
    <t>FORTALECIMIENTO DE LA CAPACIDAD INSTITUCIONAL PARA EL SEGUIMIENTO , EVALUACION Y DIVULGACION DE RESULTADOS DEL PLAN DE DESARROLLO DEPARTAMENTAL DEL PUTUMAYO</t>
  </si>
  <si>
    <t>FORTALECIMIENTO DE ACCIONES DE ZOONOSIS EN EL DEPARTAMENTO DEL PUTUMAYO</t>
  </si>
  <si>
    <t>VALOR ASIGNADO VIGENCIA 2023</t>
  </si>
  <si>
    <t>SECRETARIA RESPONSABLE</t>
  </si>
  <si>
    <t>FORTALECIMIENTO DE CAPACIDADES EN LOS BANCOS DE PROGRAMAS Y PROYECTOS DEL DEPARTAMENTO DEL PUTUMAYO</t>
  </si>
  <si>
    <t>FORTALECIMIENTO DE PROCESOS E INSTANCIAS TERRITORIALS DE PLANEACION CTP, EN EL DEPARTAMENTO DEL PUTUMAYO</t>
  </si>
  <si>
    <t>DESARROLLO, SEGUIMIENTO Y MEJORAMIENTO DEL SISTEMA DE GESTION (SIGE-MIPG) DE LA GOBERNACION DE PUTUMAYO</t>
  </si>
  <si>
    <t>ICLD</t>
  </si>
  <si>
    <t>FORTALECIMIENTO A LA SEGURIDAD VIAL, INSTITUCIONAL Y RECURSOS HUMANO DEL ORGANISMO DE TRANSITO DEL DEPARTAMENTO DE PUTUMAYO.</t>
  </si>
  <si>
    <t>APOYO EN LA CONMEMORACIÓN DEL DÍA DE LA NIÑEZ A TRAVÉS DE ACTIVIDADES LÚDICAS Y PEDAGÓGICAS QUE FORTALEZCAN A LAS FAMILIAS COMO ENTORNO PROTECTOR DE LOS NIÑOS Y NIÑAS EN EL DEPARTAMENTO DE PUTUMAYO.</t>
  </si>
  <si>
    <t>APOYO EN LA REALIZACIÓN DE LA RENDICIÓN PÚBLICA DE CUENTAS ENMARCADO EN LA PROMOCIÓN DE DERECHOS DE NIÑOS, NIÑAS, JÓVENES Y FAMILIAS EN EL DEPARTAMENTO DE PUTUMAYO.</t>
  </si>
  <si>
    <t xml:space="preserve">FORTALECIMIENTO DEL ARTE COMO RECURSO DE PREVENCIÓN DE VIOLENCIAS EN LOS/LAS ADOLESCENTES DEL DEPARTAMENTO DE PUTUMAYO. </t>
  </si>
  <si>
    <t>FORTALECIMIENTO DE LAS CAPACIDADES INDIVIDUALES Y COLECTIVAS DE LAS FAMILIAS A TRAVÉS DE ACTIVIDADES LÚDICO PEDAGÓGICAS Y RECREATIVAS QUE INCIDAN EN LA CRIANZA Y CUIDADO DE NIÑOS, NIÑAS Y ADOLESCENTES DEL DEPARTAMENTO DE PUTUMAYO.</t>
  </si>
  <si>
    <t>FORTALECIMIENTO A LOS ESCENARIOS DE PARTICIPACIÓN JUVENIL QUE GENEREN LIDERAZGO Y EMPODERAMIENTO EN LOS JOVENES DEL DEPARTAMENTO DE PUTUMAYO.</t>
  </si>
  <si>
    <t>FORTALECIMIENTO PEDAGÓGICO PARA EL EMPODERAMIENTO DE LAS MUJERES A TRAVÉS DE LA RED DEPARTAMENTAL DE CONSEJOS CONSULTIVOS, PARA UNA VIDA LIBRE DE VIOLENCIAS EN EL DEPARTAMENTO DE PUTUMAYO.</t>
  </si>
  <si>
    <t xml:space="preserve">ASISTENCIA INTEGRAL A LOS CENTROS DIA Y CENTROS DE PROTECCIÓN  DEL ADULTO MAYOR, PARA LA VIGENCIA 2023, EN EL DEPARTAMENTO DE PUTUMAYO. </t>
  </si>
  <si>
    <t>ESTAMPILLA ADULTO MAYOR</t>
  </si>
  <si>
    <t xml:space="preserve">APOYO A LA REALIZACION DEL ENCUENTRO DEPARTAMENTAL Y NACIONAL LUDICO,  RECREATIVO Y CULTURAL DEL ADULTO MAYOR DE LOS CENTRO  DIA Y LOS CENTROS DE PROTECCIÓN DEL DEPARTAMENTO DE PUTUMAYO. </t>
  </si>
  <si>
    <t>FORTALECIMIENTO DE LOS PLANES Y/O PROGRAMAS MUNICIPALES DE INCLUSIÓN SOCIAL DE LA POBLACIÓN CON DISCAPACIDAD EN EL DEPARTAMENTO DE PUTUMAYO.</t>
  </si>
  <si>
    <t>MEJORAMIENTO DE LA CALIDAD DE VIDA DE LAS PERSONAS PRIVADAS DE LA LIBERTAD DEL CENTRO TRANSITORIO DE DETENCIÓN DEL MUNICIPIO DE MOCOA - DEPARTAMENTO DE PUTUMAYO.</t>
  </si>
  <si>
    <t>APOYO EN LAS ACCIONES DE SENSIBILIZACIÓN SOBRE LA TENENCIA RESPONSABLE DE MASCOTAS Y ESTERILIZACIÓN DE ANIMALES DOMÉSTICOS EN EL DEPARTAMENTO DE PUTUMAYO.</t>
  </si>
  <si>
    <t>SECRETARIA DE PLANEACION</t>
  </si>
  <si>
    <t>ELABORACIÓN DEL PLAN MAESTRO DE MOVILIDAD PARA EL MUNICIPIO DE SIBUNDOY, DEPARTAMENTO DEL PUTUMAYO</t>
  </si>
  <si>
    <t>SERVICIO DE ALIMENTACIÓN ESCOLAR VIGENCIA 2023, PARA LOS INTERNADOS ESCOLARES DEL DEPARTAMENTO DEL PUTUMAYO</t>
  </si>
  <si>
    <t xml:space="preserve">S. G. P. EDUCACIÓN - PRESTACION DE SERVICIOS - C.S.F.
</t>
  </si>
  <si>
    <t>PRESTACIÓN DE SERVICOS INTEGRALES DE ASEO, MANIPULADORAS Y DE APOYO ADMINISTRATIVO VIGENCIA 2023, A LOS DIFERENTES ESTABLECIMIENTOS EDUCATIVOS DEL DEPARTAMENTO DEL PUTUMAYO</t>
  </si>
  <si>
    <t>FORTALECIMIENTO DEL ACCESO Y PERMANENCIA DE LOS NIÑOS, NIÑAS, ADOLESCENTES Y JÓVENES EN LOS ESTABLECIMIENTOS EDUCATIVOS OFICIALES, MEDIANTE LA ESTRATEGIA DE TRANSPORTE ESCOLAR, VIGENCIA 2023 DEPARTAMENTO DEL PUTUMAYO</t>
  </si>
  <si>
    <t>DERECHOS DE MONOPOLIO POR LA PRODUCCIÓN DE LICORES DESTILADO</t>
  </si>
  <si>
    <t>FORTALECIMIENTO DEL ACCESO Y PERMANENCIA DE LOS NIÑOS, NIÑAS, ADOLESCENTES Y JÓVENES EN LOS ESTABLECIMIENTOS EDUCATIVOS OFICIALES, MEDIANTE LA ESTRATEGIA DE ALIMENTACIÓN ESCOLAR, VIGENCIA 2023 DEPARTAMENTO DEL PUTUMAYO</t>
  </si>
  <si>
    <t>IMPLEMENTACIÓN DE MODELOS EDUCATIVOS FLEXIBLES EN ESTABLECIMIENTOS EDUCATIVOS OFICIALES DEL  DEPARTAMENTO DE PUTUMAYO</t>
  </si>
  <si>
    <t>DOTACIÓN DE ELEMENTOS DE SEGURIDAD, ATENCIÓN Y PREVENCIÓN QUE FORTALESCAN LA IMPLEMENTACIÓN DE LOS PLANES ESCOLARES DE GESTIÓN DEL RIESGO EN ESTABLECIMIENTOS EDUCATIVOS OFICIALES DEL DEPARTAMENTO DEL PUTUMAYO</t>
  </si>
  <si>
    <t>APOYO PARA LA REALIZACIÓN  DE LA MESA PERMANENTE DE EDUCACIÓN DE LOS PUEBLOS INDIGENAS DEL DEPARTAMENTO DEL PUTUMAYO</t>
  </si>
  <si>
    <t>PARTICIPACIÓN POR EL CONSUMO DE LICORES DESTILADOS PRODUCIDOS</t>
  </si>
  <si>
    <t>APOYO PARA LA REALIZACIÓN DE LA MESA DE COMUNIDADES  AFROCOLOMBIANAS DEL DEPARTAMENTO DEL PUTUMAYO</t>
  </si>
  <si>
    <t>APOYO A LA ATENCIÓN DE POBLACIÓN CON DISCAPACIDAD, CAPACIDADES O TALENTOS EXCEPCIONALES EN LOS ESTABLECIMIENTOS EDUCATIVOS OFICIALES, VIGENCIA 2023 DEL DEPARTAMENTO DE PUTUMAYO</t>
  </si>
  <si>
    <t>APOYO PARA LA CREACIÓN DE MODELOS DE EDUCACIÓN PROPIA DE LOS PUEBLOS INDIGENAS DEL DEPARTAMENTO DEL PUTUMAYO</t>
  </si>
  <si>
    <t>FORTALECIMIENTO DEL PLAN TERRITORIAL DE CUALIFICACIÓN DOCENTE VIGENCIA 2023,  EN ESTABLECIMIENTOS EDUCATIVOS OFICIALES DEL DEPARTAM,ENTO DEL PUTUMAYO</t>
  </si>
  <si>
    <t>IMPLEMENTACIÓN DEL PLAN  DEPARTAMENTAL DE LECTURA, ESCRITURA Y ORALIDAD EN ESTABLECIMIENTOS EDUCATIVOS OFICIALES DEL DEPARTAM,ENTO DEL PUTUMAYO</t>
  </si>
  <si>
    <t>DOTACIÓN DEL SERVICIO DE INTERNET A SEDES EDUCATIVAS VIGENCIA 2023 EN EL MARCO DEL PROYECTO NACIONAL CONEXIÓN TOTAL-MEN EN EL DEPARTAMENTO DE PUTUMAYO</t>
  </si>
  <si>
    <t>CONSOLIDACIÓN DEL PAGO DE OBLIGACIONES SALARIALES A DOCENTES, DIRECTIVOS DOCENTES Y ADMINISTRATIVOS Y PAGO DE MESADAS PENSIONALES A DOCENTES NACIONALIZADOS DE LA SECRETARIA DE EDUCACIÓN DE PUTUMAYO</t>
  </si>
  <si>
    <t>S. G. P. EDUCACIÓN - SSF</t>
  </si>
  <si>
    <t>TRANSFERENCIA MEN PARA PAGO DE CANCELACIONES PENSIONADOS FER</t>
  </si>
  <si>
    <t>LICENCIAS DE FUNCIONAMIENTO Y REGISTRO DE PORGRAMAS DE EDUCACION (PARA EL TRABAJO Y EL DESARROLLO HUMANO)</t>
  </si>
  <si>
    <t>DOTACIÓN DE VESTIDO LABOR Y CALZADO PARA DOCENTES DE ESTABLECIMIENTOS EDUCATIVOS VIGENCIA 2023 DEL DEPARTAMENTO DEL PUTUMAYO</t>
  </si>
  <si>
    <t>SERVICIO FINANCIERO PARA FORTALECER  EL FUNCIONAMIENTO DE LA SECRETARIA DE EDUCACIÓN DE  PUTUMAYO</t>
  </si>
  <si>
    <t>CONSERVACIÓN DEL SISTEMA DE GESTIÓN DE CALIDAD, VIGENCIA 2023, DE LA SECRETARÍA DE EDUCACIÓN DEL PUTUMAYO.</t>
  </si>
  <si>
    <t>APOYO A ESTUDIANTES DE LAS COMUNIDADES ÉTNICAS PARA EL ACCESO  A LA EDUCACIÓN SUPERIOR EN EL DEPARTAMENTO DE PUTUMAYO</t>
  </si>
  <si>
    <t>DERECHO DE MONOPOLIO POR LA PRODUCCION DE LICORES DESTILADOS</t>
  </si>
  <si>
    <t>IMPLEMENTACIÓN DEL PROGRAMA MATRICULA CERO PARA LA VIGENCIA 2023 EN EL INSTITUTO TECNOLOGICO DEL PUTUMAYO</t>
  </si>
  <si>
    <t>FORTALECIMIENTO DE LOS PROCESOS, PROCEDIMIENTOS Y ESTRATEGIAS PARA LA CAPTACIÓN DE LAS RENTAS DE LA GOBERNACIÓN EN LA VIGENCIA 2023, DEPARTAMENTO  DE  PUTUMAYO</t>
  </si>
  <si>
    <t xml:space="preserve">FORTALECER Y MODERNIZAR EL RECURSO TECNOLÓGICO DE LA SECRETARIA DE SERVICIOS ADMINISTRATIVOS, SECRETARIA HACIENDA, SECRETARIA PLANEACIÓN, SECRETARIA INFRAESTRUCTURA, SECRETARIA SALUD, SECRETARIA EDUCACION DE LA GOBERNACIÓN DE PUTUMAYO MEDIANTE COMPRA Y ALQUILER DE COMPUTADORES Y PERIFÉRICOS </t>
  </si>
  <si>
    <t>IMPLEMENTACION DE  INSTRUMENTOS ARCHIVISTICOS PARA LA ORGANIZACION Y DISPOSICION FINAL DE DOCUMENTOS DE ENTIDADES LIQUIDADAS E INTENDENCIALES DE LA GOBERNACION DEL PUTUMAYO</t>
  </si>
  <si>
    <t>CONSTRUCCION DE INFRAESTRUCTURA  EDUCATIVA PARA EL DESARROLLO  SOCAL, ECONOMICO Y TERRITORIAL DEL DEPARTAMENTO DE PUTUMAYO.</t>
  </si>
  <si>
    <t>MEJORAMIENTO DE LA INFRAESTRUCTURA EDUCATIVA EN EL DEPARTAMENTO DE PUTUMAYO.</t>
  </si>
  <si>
    <t xml:space="preserve"> DERECHOS DE MONOPOLIO POR LA PRODUCCIÓN DE LICORES DESTILADOS</t>
  </si>
  <si>
    <t>DERECHOS DE MONOPOLIO POR LA INTRODUCCIÓN DE LICORES DESTILADOS DE PRODUCCIÓN NACIONAL</t>
  </si>
  <si>
    <t>DERECHOS DE MONOPOLIO POR LA INTRODUCCIÓN DE LICORES DESTILADOS DE PRODUCCIÓN EXTRANJERA</t>
  </si>
  <si>
    <t>SECRETARIA DE SALUD DEPARTAMENTAL</t>
  </si>
  <si>
    <t>FORTALECIMIENTO DE LA DIMENSIÓN SEXUALIDAD, DERECHOS SEXUALES Y REPRODUCTIVOS EN EL DEPARTAMENTO DE PUTUMAYO.</t>
  </si>
  <si>
    <t xml:space="preserve">S.G.P. SALUD - SALUD PUBLICA     </t>
  </si>
  <si>
    <t>FORTALECIMIENTO EN  LA DIMENSIÓN VIDA SALUDABLE Y CONDICIONES NO TRANSMISIBLES  EN EL  DEPARTAMENTO DE PUTUMAYO.</t>
  </si>
  <si>
    <t>FORTALECIMIENTO EN LA DIMENSIÓN CONVIVENCIA SOCIAL Y SALUD MENTAL EN EL DEPARTAMENTO DE PUTUMAYO.</t>
  </si>
  <si>
    <t xml:space="preserve">FORTALECIMIENTO DE LA DIMENSIÓN NUTRICIÓN Y SEGURIDAD ALIMENTARIA EN EL DEPARTAMENTO DE PUTUMAYO. </t>
  </si>
  <si>
    <t xml:space="preserve">FORTALECIMIENTO DE LA DIMENSIÓN SALUD Y ÁMBITO LABORAL EN EL DEPARTAMENTO DE PUTUMAYO. </t>
  </si>
  <si>
    <t>FORTALECIMIENTO MEDIANTE LA INSPECCIÓN VIGILANCIA Y CONTROL DE LOS FACTORES DE RIESGOS DE LA SALUD Y DEL AMBIENTE EN EL DEPARTAMENTO DE PUTUMAYO.</t>
  </si>
  <si>
    <t>ERRADICACIÓN DE LA TUBERCULOSIS EN EL DEPARTAMENTO DE PUTUMAYO.</t>
  </si>
  <si>
    <t>FORTALECIMIENTO DEL PROGRAMA AMPLIADO DE INMUNIZACIONES EN EL DEPARTAMENTO DE PUTUMAYO.</t>
  </si>
  <si>
    <t>FORTALECIMIENTO DE LA PROMOCIÓN, PREVENCIÓN Y CONTROL DE LAS ENFERMEDADES TRANSMITIDAS POR VECTORES EN EL DEPARTAMENTO DE PUTUMAYO.</t>
  </si>
  <si>
    <t>PROGRAMAS NACIONALES</t>
  </si>
  <si>
    <t>FORTALECIMIENTO  EN LA OPERACIÓN DE LA DIMENSIÓN SALUD PÚBLICA EN  EMERGENCIAS Y DESASTRES  DEL DEPARTAMENTO DE PUTUMAYO.</t>
  </si>
  <si>
    <t>PREVENCIÓN DE LAS ENFERMEDADES PREVALENTES DE LA INFANCIA EN LA POBLACIÓN  INFANTIL DEL DEPARTAMENTO DE PUTUMAYO.</t>
  </si>
  <si>
    <t>FORTALECIMIENTO DE ACCIONES A BENEFICIO DE LA POBLACIÓN ADULTO MAYOR DEL DEPARTAMENTO DE PUTUMAYO.</t>
  </si>
  <si>
    <t>FORTALECIMIENTO DE ACCIONES A BENEFICIO DE LA POBLACIÓN CON DISCAPACIDAD DEL DEPARTAMENTO DE PUTUMAYO.</t>
  </si>
  <si>
    <t>FORTALECIMIENTO DE LA SALUD, DE LA POBLACIÓN INDÍGENA DEL DEPARTAMENTO DE PUTUMAYO.</t>
  </si>
  <si>
    <t>FORTALECIMIENTO DE ACCIONES ENFOCADAS A REDUCIR LA INEQUIDAD Y DISCRIMINACIÓN DE GÉNERO DEL DEPARTAMENTO DE PUTUMAYO.</t>
  </si>
  <si>
    <t>FORTALECIMIENTO DE LOS PROCESOS DE ATENCIÓN PSICOSOCIAL Y SALUD INTEGRAL A VÍCTIMAS DEL CONFLICTO ARMADO EN EL MARCO DEL PAPSIVI EN EL DEPARTAMENTO DE PUTUMAYO.</t>
  </si>
  <si>
    <t>FORTALECIMIENTO DE LA GESTIÓN DE LA SALUD PÚBLICA EN EL DEPARTAMENTO DEL PUTUMAYO</t>
  </si>
  <si>
    <t>FORTALECIMIENTO DE LAS ACCIONES DE VIGILANCIA EPIDEMIOLÓGICA Y DE ESTADÍSTICAS VITALES EN EL DEPARTAMENTO DE PUTUMAYO.</t>
  </si>
  <si>
    <t>FORTALECIMIENTO DE LA VIGILANCIA Y ASEGURAMIENTO DE LA CALIDAD DE LOS RESULTADOS DE LOS EVENTOS DE INTERÉS EN SALUD PÚBLICA Y FACTORES DE RIESGO DEL AMBIENTE Y DEL CONSUMO EN EL DEPARTAMENTO DE PUTUMAYO</t>
  </si>
  <si>
    <t>FORTALECIMIENTO EN LA PRESTACIÓN DE SERVICIOS DE SALUD A LA POBLACIÓN AFILIADA AL RÉGIMEN SUBSIDIADO EN SERVICIOS Y TECNOLOGÍAS SIN COBERTURA EN EL POS EN EL DEPARTAMENTO DE PUTUMAYO</t>
  </si>
  <si>
    <t>MEJORAMIENTO DE  LA ATENCIÓN EN SALUD DE LOS USUARIOS, FORTALECIENDO  LAS ACCIONES  INSPECCIÓN VIGILANCIA Y CONTROL  AL SISTEMA OBLIGATORIO DE GARANTÍA DE LA CALIDAD EN EL DEPARTAMENTO DEL PUTUMAYO</t>
  </si>
  <si>
    <t>FORTALECIMIENTO PARA LA PRESTACIÓN DE SERVICIOS DE SALUD PARA LA POBLACIÓN NO ASEGURADA AL SISTEMA GENERAL DE SEGURIDAD SOCIAL EN SALUD EN EL DEPARTAMENTO DE PUTUMAYO.</t>
  </si>
  <si>
    <t xml:space="preserve">FORTALECIMIENTO FINANCIERO A LAS ESE DEL PUTUMAYO PARA MEJORAR LA PRESTACIÓN DE SERVICIOS DE SALUD A LA POBLACIÓN VULNERABLE, CON DIFICULTADES DE ACCESO, MEDIANTE EL CUMPLIMIENTO DE LAS METAS EN PRODUCCIÓN DE SERVICIOS Y GESTIÓN DE CARTERA PUTUMAYO. </t>
  </si>
  <si>
    <t xml:space="preserve">S.G.P. SALUD  PREST SERV A POBLAC POBRE NO AFILIADA                                                 </t>
  </si>
  <si>
    <t>FORTALECIMIENTO AL ASEGURAMIENTO DE POBLACIÓN DEL RÉGIMEN SUBSIDIADO EN SALUD EN EL DEPARTAMENTO DE PUTUMAYO.</t>
  </si>
  <si>
    <t>IMPLEMENTACIÓN  DEL SERVICIO TELESALUD EN LA  RED  PUBLICA HOSPITALARIA  DEL  DEPARTAMENTO  DEL PUTUMAYO</t>
  </si>
  <si>
    <t>FORTALECIMIENTO  DE LA  TECNOLOGÍA BIOMÉDICA, INFORMÁTICA Y DOTACIÓN HOSPITALARIA DE LA RED PUBLICA DEL DEPARTAMENTO DEL PUTUMAYO</t>
  </si>
  <si>
    <t>FORTALECIMIENTO DE LA INVESTIGACIÓN PARA LA SALUD EN EL DEPARTAMENTO DEL PUTUMAYO</t>
  </si>
  <si>
    <t>CONSTRUCCIÓN DE UNA ESTRATEGIA TERRITORIAL PARA LA IMPLEMENTACIÓN DE LA POLÍTICA PÚBLICA DE PLANEACIÓN PARTICIPATIVA, PRESUPUESTO PARTICIPATIVO Y CONTROL SOCIAL EN EL DEPARTAMENTO DE  PUTUMAYO</t>
  </si>
  <si>
    <t xml:space="preserve">FORTALECIMIENTO DE LA GOBERNANZA PROPIA A TRAVÉS DEL PRIMER CONGRESO DEPATAMENTAL DE LA MUJER INDIGENA DEL PUTUMAYO. </t>
  </si>
  <si>
    <t>FORTALECIMIENTO DE PRÁCTICAS Y SABERES ANCESTRALES DE LAS MUJERES AFRODESCENDIENTES DESDE METODOLOGIAS  PARTICIPATIVAS QUE FAVOREZCAN  LA CONSTRUCCION DE VIDA LIBRE DE VIOLENCIA EN EL DEPARTAMENTO DE PUTUMAYO.</t>
  </si>
  <si>
    <t xml:space="preserve">FORTALECIMIENTO DE LA GOBERNANZA PROPIA A TRAVÉS DEL PRIMER CONGRESO DE JUVENTUD DE LOS PUEBLOS INDÍGENAS DEL PUTUMAYO. </t>
  </si>
  <si>
    <t xml:space="preserve">APOYO A LA PRESERVACION DE LOS SABERES Y PRACTICAS ANCESTRALES DEL ADULTO MAYOR DE LOS CENTROS DIA Y LOS CENTROS DE PROTECCION A TRAVÉS DEL FORTALECIMIENTO DE SUS INICATIVAS PRODUCTIVAS EN EL DEPARTAMENTO DE PUTUMAYO. </t>
  </si>
  <si>
    <t>FORTALECIMIENTO DE LOS PROCESOS CULTURALES DE LAS COMUNIDADES  AFRODESCENDIENTES  A TRAVÉS DE LA RECUPERACIÓN DE USOS Y COSTUMBRES DE LOS ADULTOS MAYORES DE LOS CENTROS DIA Y LOS CENTROS DE PROTECCIÓN DEL DEPARTAMENTO DE PUTUMAYO.</t>
  </si>
  <si>
    <t>DERECHOS DE MONOPOLIO POR LA PRODUCCIÓN DE LICORES DESTILADOS</t>
  </si>
  <si>
    <t>INDERCULTURA</t>
  </si>
  <si>
    <t xml:space="preserve">APOYO PARA EL FOMENTO DE ACTIVIDADES DEPORTIVAS DEL DEPORTE SOCIAL COMUNITARIO EN EL DEPARTAMENTO DEL PUTUMAYO. </t>
  </si>
  <si>
    <t>IMPUESTO AL CONSUMO DE VINOS, APERITIVOS Y SIMILARES - COMPONENTE ESPECÍFICO</t>
  </si>
  <si>
    <t>IMPUESTO AL CONSUMO DE VINOS, APERITIVOS Y SIMILARES - COMPONENTE AD VALOREM</t>
  </si>
  <si>
    <t>TASA PRODEPORTE Y RECREACIÓN</t>
  </si>
  <si>
    <t>IMPUESTO AL CONSUMO DE LICORES - COMPONENTE ESPECÍFICO</t>
  </si>
  <si>
    <t>IMPUESTO AL CONSUMO DE LICORES - COMPONENTE AD VALOREM</t>
  </si>
  <si>
    <t>APOYO CON ESTÍMULOS DE ESTUDIO A DEPORTISTAS DESTACADOS DEL DEPARTAMENTO DE PUTUMAYO.</t>
  </si>
  <si>
    <t>APORTES PARA LA REALIZACION DE LOS JUEGOS DEL SECTOR EDUCATIVO: SUPERATE - INTERCOLEGIADOS EN EL DEPARTAMENTO DEL PUTUMAYO</t>
  </si>
  <si>
    <t>FORTALECIMEINTO ADMINISTRATIVO Y DOTACION PARA MEJORAR LA OPERATIVIDAD DEL SISTEMA NACIONAL DEL DEPORTE, EN EL DEPARTAMENTO DEL PUTUMAYO</t>
  </si>
  <si>
    <t>MEJORAMIENTO DE LA INFRAESTRUCTURA DEPARTAMENTAL Y TERRITORIAL, EN EL DEPARTAMENTO DE PUTUMAYO.</t>
  </si>
  <si>
    <t>SECRETARIA DE EDUCACIÓN</t>
  </si>
  <si>
    <t>FORTALECIMIENTO ADMINISTRATIVO Y DOTACION PARA MEJORAR LA OPERATIVIDAD DEL SISTEMA DEPARTAMENTAL DE CULTURA, EN EL DEPARTAMENTO DEL PUTUMAYO</t>
  </si>
  <si>
    <t xml:space="preserve">APOYO PARA EL FORTALECIMIENTO DEL CONSEJO DE CULTURA, PATRIMONIO, CINE Y OTROS ESPACIOS DE PARTICIPACIÓN CULTURAL EN EL DEPARTAMENTO DEL PUTUMAYO </t>
  </si>
  <si>
    <t>APOYO PARA LA FORMULACIÓN, IMPLEMENTACIÓN UY/O ACTUALIZACIÓN DE LAS POLÍTICAS Y DOCUMENTOS DE PLANEACIÓN DE CULTURA A MEDIANO Y LARGO PLAZO EN EL DEPARTAMENTO DEL PUTUMAYO</t>
  </si>
  <si>
    <t>APOYO PARA EL FORTALECIMIENTO DE LA RDBP Y LAS BIBLIOTECAS PÚBLICAS DE LAS INSTITUCIONES EDUCATIVAS DEL DEPARTAMENTO DE PUTUMAYO</t>
  </si>
  <si>
    <t>APOYO PARA LA COFINANCIACIÓN DE PROYECTOS DE LAS COMUNIDADES APROBADOS  A TRAVÉS DE CONVOCATORIA ESTÍMULOS, CONCERTACIÓN Y OTRAS CONVOCATORIAS DEL ORDEN NACIONAL E INTERNACIONAL EN EL DEPARTAMENTO DEL PUTUMAYO</t>
  </si>
  <si>
    <t>APOYO PARA LA GENERACIÓN DE CAPACIDADES TÉCNICAS A LOS RESPONSABLES DE CULTURA DE LAS ALCALDIAS MUNICIPALES DEL  DEPARTAMENTO DEL PUTUMAYO</t>
  </si>
  <si>
    <t>APOYO A LOS PROCESOS DE FORMACIÓN ARTÍSTICA Y CULTURAL EN EL DEPARTAMENTO DEL PUTUMAYO</t>
  </si>
  <si>
    <t>APOYO PARA LA PROMOCIÓN DE EVENTOS CULTURALES Y DISFRUTE DE LAS ARTES EN EL DEPARTAMENTO DE PUTUMAYO</t>
  </si>
  <si>
    <t>APOYO PARA LA CREACIÓN, PRODUCCIÓN, FOMENTO Y CIRCULACIÓN DE CONTENIDOS CULTURALES DE LOS ARTISTAS Y AGENTES CULTURALES DEL DEPARTAMENTO DEL PUTUMAYO</t>
  </si>
  <si>
    <t>APOYO DE PRODUCCIONES AUDIOVISUALES Y CINEMATOGRÁFICAS REALIZADAS EN EL DEPARTAMENTO DE PUTUMAYO</t>
  </si>
  <si>
    <t>APOYO A PROCESOS, EVENTOS Y MANIFESTACIONES ARTÍSTICAS Y CULTURALES ALTERNATIVAS DE JÓVENES DEL DEPARTAMENTO DEL PUTUMAYO</t>
  </si>
  <si>
    <t>APOYO PARA IMPLEMENTAR ACCIONES DE PROTECCIÓN, RECONOCIMIENTO Y SALVAGUARDA DEL PATRIMONIO CULTURAL DEL DEPARTAMENTO DEL PUTUMAYO</t>
  </si>
  <si>
    <t xml:space="preserve"> IVA TELEFONIA   .   MOVIL</t>
  </si>
  <si>
    <t>PROTECCIÓN Y PROMOCIÓN DE LAS MANIFESTACIONES CULTURALES DE LAS COMUNIDADES ÉTNICAS, CAMPESINAS Y DE DIFERENTES GRUPOS POBLACIONALES DEL DEPARTAMENTO DEL PUTUMAYO</t>
  </si>
  <si>
    <t>APOYO A PROCESOS CULTURAL Y/O ARTÍSTICO PARA PERSONAS CON DISCAPACIDAD Y POBLACIÓN EN CONDICIÓN DE VULNERABILIDAD DEL  DEPARTAMENTO DEL PUTUMAYO</t>
  </si>
  <si>
    <t>DESARROLLO DE ACCIONES ENCAMINADAS A LA RECUPERACIÓN DEL TEJIDO CULTURAL EN LAS COMUNIDADES AFECTADAS POR EL CONFLICTO ARMADO INTERNO EN EL DEPARTAMENTO DE PUTUMAYO.</t>
  </si>
  <si>
    <t xml:space="preserve">APOYO PARA EL DESARROLLO DE  ESTRATEGIAS DE PROMOCIÓN Y CONSOLIDACIÓN DE EMPRENDIMIENTOS CULTURALES (EN EL MARCO DE LA ECONOMÍA NARANJA) DEL DEPARTAMENTO DE PUTUMAYO </t>
  </si>
  <si>
    <t>FORTALECIMIENTO A LOS PROCESOS DE SENSIBILIZACIÓN EN EL MARCO DEL CALENDARIO AMBIENTAL EN LOS MUNICIPIOS DE ORITO, VALLE DEL GUAMUÉZ Y SAN MIGUEL DEPARTAMENTO DEL PUTUMAYO</t>
  </si>
  <si>
    <t>SECRETARIA DE DESARROLLO AGROPECUARIO Y MEDIO AMBIENTE</t>
  </si>
  <si>
    <t>IMPLEMENTACIÓN DE ALTERNATIVAS PRODUCTIVAS SOSTENIBLES Y SENSIBILIZACIÓN AMBIENTAL EN LA INSTITUCIÓN EDUCATIVA RURAL LA CEIBA, MUNICIPIO DE PUERTO GUZMÁN, DEPARTAMENTO DE PUTUMAYO</t>
  </si>
  <si>
    <t>MEJORAMIENTO DEL SENDERO ECOLOGICO DEL MUNICIPIO DEL VALLE DEL GUAMUEZ, DEPARTAMENTO DEL PUTUMAYO</t>
  </si>
  <si>
    <t>MEJORAMIENTO AMBIENTAL Y PREVENCIÓN DEL RIESGO EN LAS MICROCUENCAS DE LAS QUEBRADAS HIDRAULICA EL CEDRO Y LAVAPIES DEL MUNICIPIO DE SIBUNDOY DEPARTAMENTO DEL PUTUMAYO</t>
  </si>
  <si>
    <t>RECUPERACIÓN Y PROTECCIÓN DE LAS COBERTURAS FORESTALES PROTECTORAS DE FUENTES HÍDRICAS ABASTECEDORAS EN EL MUNICIPIO DE SANTIAGO, DEPARTAMENTO DEL   PUTUMAYO</t>
  </si>
  <si>
    <t>CONSERVACIÓN Y PROTECCIÓN DE LA PARTE ALTA DE LA MICROCUENCA EL ACHIOTE PRINCIPAL FUENTE ABASTECEDORA DEL ACUEDUCTO MEDIANTE LA ADQUISICIÓN DE ÁREAS ESTRATÉGICAS EN EL MUNICIPIO DE PUERTO CAICEDO, DEPARTAMENTO DE PUTUMAYO</t>
  </si>
  <si>
    <t>APOYO A LA SEGURIDAD ALIMENTARIA DE FAMILIAS CAMPESINAS EN EL MUNICIPIO DE PUERTO ASIS,  PUTUMAYO</t>
  </si>
  <si>
    <t>FORTALECIMIENTO DE UNIDADES PRODUCTIVAS AVICOLAS EN COMUNIDADES AFRODESCENDIENTES VULNERABLES DE LOS MUNICIPIOS DE PUERTO ASIS Y MOCOA DEPARTAMENTO PUTUMAYO.</t>
  </si>
  <si>
    <t>APOYO A LA REALIZACIÓN DE LOS MERCADOS CAMPESINOS EN EL DEPARTAMENTO DEL PUTUMAYO</t>
  </si>
  <si>
    <t>APOYO A PEQUEÑOS PRODUCTORES GANADEROS AFECTADOS POR LA OLA INVERNAL EN EL MUNICIPIO DE SAN FRANCISCO DEPARTAMENTO DEL PUTUMAYO</t>
  </si>
  <si>
    <t>DEGUELLO GANADO MAYOR</t>
  </si>
  <si>
    <t>FORTALECIMIENTO A PEQUEÑOS PRODUCTORES AGROPECUARIOS PARA EL ACCESO A SERVICIOS FINANCIEROS DISPONIBLES EN EL DEPARTAMENTO DE   PUTUMAYO</t>
  </si>
  <si>
    <t>FORTALECIMIENTO DE LAS INSTANCIAS DE PARTICIPACIÓN Y CONCERTACION CIUDADANA PARA EL DESARROLLO RURAL (CMDR, CONSEA, MESAS TECNICAS) EN EL DEPARTAMENTO DEL PUTUMAYO</t>
  </si>
  <si>
    <t>FORTALECIMIENTO A LAS ASOCIACIONES  ASOPA EN VALLE DEL GUAMEZ Y ASAPGRO EN ORITO, DEPARTAMENTO DEL PUTUMAYO.</t>
  </si>
  <si>
    <t xml:space="preserve">FORTALECIMIENTO DE LA ACTIVIDAD  PISCÍCOLA PARA REACTIVAR LA ECONOMÍA DE LOS PEQUEÑOS PRODUCTORES DE LA ASOCIACIÓN “PROYECTO AL FUTURO” MUNICIPIO DE ORITO, DEPARTAMENTO DEL PUTUMAYO. 
</t>
  </si>
  <si>
    <t xml:space="preserve">FORTALECIMIENTO A LOS VENDEDORES INFORMALES EN MUNICIPIOS DEL DEPARTAMENTO DE PUTUMAYO.
</t>
  </si>
  <si>
    <t>APOYO A LA SEXTA VERSIÓN COMERCIAL TURÍSTICA "COLOMBIA TRAVEL EXPO 2023" A REALIZARSE EN MEDELLÍN, CON LA PARTICIPACIÓN DEL SECTOR EMPRESARIAL DEL DEPARTAMENTO DE PUTUMAYO.</t>
  </si>
  <si>
    <t>APOYO A LAS ACCIONES ETNOTURISTICAS Y ARTESANALES DE LA COMUNIDAD CAMENTSA BIYA EN EL MUNICIPIO DE SIBUNDOY, DEPARTAMENTO DE PUTUMAYO</t>
  </si>
  <si>
    <t>APOYO A LA PROMOCIÓN TURÍSTICA Y EMPRESARIAL A TRAVÉS DE LA PARTICIPACIÓN EN LA VITRINA TURÍSTICA DE ANATO 2023 EN BOGOTÁ.</t>
  </si>
  <si>
    <t>APOYO Y FORTALECIMIENTO A INICIATIVAS DE CIENCIA, TECNOLOGÍA E INNOVACIÓN Y TIC, COMO ESTRATEGIA PARA MEJORAR LA CONECTIVIDAD EN EL DEPARTAMENTO DE PUTUMAYO.</t>
  </si>
  <si>
    <t>CARACTERIZACIÓN TÉCNICO-ECONÓMICA, SOCIO-AMBIENTAL Y ADMINISTRATIVO-LEGAL DE LAS ACTIVIDADES MINERAS EN LOS MUNICIPIOS DE MOCOA Y VILLAGARZÓN, DEPARTAMENTO DE PUTUMAYO</t>
  </si>
  <si>
    <t>APOYO A LAS MUJERES ARTESANAS PARA EL DESARROLLO DE ACTIVIDADES ECONÓMICAS, EN ZONAS DE INCIDENCIA DEL SECTOR HIDROCARBUROS, MUNICIPIO DE CAICEDO DEPARTAMENTO DEL PUTUMAYO</t>
  </si>
  <si>
    <t>FORTALECIMIENTO DE LAS CAPACIDADES EN FORMULACIÓN Y GESTIÓN DE INICIATIVAS Y PROYECTOS SUJETOS A MECANISMOS DE FINANCIACIÓN DE COOPERACIÓN INTERNACIONAL EN EL DEPARTAMENTO DEL PUTUMAYO</t>
  </si>
  <si>
    <t>IMPLEMENTACIÓN DE ESPACIOS PARA LA GESTIÓN DE CONOCIMIENTOS EN COOPERACIÓN INTERNACIONAL PARA LOS ENLACES MUNICIPALES DEL DEPARTAMENTO DEL PUTUMAYO</t>
  </si>
  <si>
    <t>FORTALECIMIENTO AL ENCUENTRO CULTURAL TRIFRONTERIZO 2023 EN EL MUNICIPIO DE PUERTO LEGUIZAMO, DEPARTAMENTO DE PUTUMAYO</t>
  </si>
  <si>
    <t>FORTALECIMIENTO EMPRESARIAL PARA EL MEJORAMIENTO DE LA COMPETITIVIDAD, A TRAVÉS DE LA FERIA EXPOGUAMUEZ 2023 DEL MUNICIPIO DEL VALLE DEL GUAMUEZ, DEPARTAMENTO DE PUTUMAYO.</t>
  </si>
  <si>
    <t>APOYO A LA FERIA EXPOFRONTERA 2023 QUE SE REALIZARA EN EL MUNICIPIO DE SAN MIGUEL, DEPARTAMENTO DE PUTUMAYO.</t>
  </si>
  <si>
    <t>FORTALECIMIENTO DEL SECTOR AGROINDUSTRIAL, EN EL MARCO DEL PROCESO DE PREVENCION Y PROLIFERACION DE USO DE ILICITOS, EN LOS MUNICIPIOS DE FRONTERA, DEPARTAMENTO DE PUTUMAYO.</t>
  </si>
  <si>
    <t>FORTALECIMIENTO A LAS ACTIVIDADES PRODUCTIVAS CON POTENCIAL ECONÓMICO Y GENERACIÓN DE INGRESOS, PARA EL SECTOR RURAL EN LOS MUNICIPIOS DE FRONTERA, DEPARTAMENTO DE PUTUMAYO.</t>
  </si>
  <si>
    <t>FORTALECIMIENTO PRODUCTIVO PARA LA ELABORACION DE PRODUCTOS ARTESANALES DEL PUEBLO AWÁ, EN LOS CABILDOS INDIGENAS AWÁ IM, AWÁ TATCHAN, ALTO COMBOY, EN EL MUNICIPIO DE VALLE DEL GUAMUEZ, DEPARTAMENTO DE PUTUMAYO</t>
  </si>
  <si>
    <t>APOYO A LA REALIZACIÓN DE ENCUENTROS PARA LA GESTIÓN INSTITUCIONAL Y MEJORAR LAS CAPACIDADES DE LA COMISIÓN REGIONAL DE COMPETITIVIDAD E INNOVACIÓN DEL PUTUMAYO.</t>
  </si>
  <si>
    <t>ASISTENCIA TECNICA A LAS EMPRESAS PRESTADORAS DE SERVICIOS PUBLICOS DOMICILIARIOS DE ACUEDUCTO, ALCANTARILLADO Y ASEO DE LOS MUNICIPIOS DE SANTIAGO, COLON, SIBUNDOY, SAN FRANCISCO,  SAN MIGUEL, VALLE DEL GUAMUEZ, ORITO, PUERTO ASIS, PUERTO GUZMAN, VILLAGARZON, MOCOA Y PUERTO LEGUIZAMO. EN LA IMPLEMENTACION DEL CATASTRO DE USUARIOS, CARGUE DE INFORMACION A LA PLATAFORMA SUI, APLICACION DE ESTUDIO TARIFARIO, EN EL DEPARTAMENTO DEL PUTUMAYO.</t>
  </si>
  <si>
    <t>OPTIMIZACIÓN Y AMPLIACIÓN DEL ALCANTARILLADO SEPARADO EN LA VEREDA LAS CRUCES, MUNICIPIO DE SANTIAGO, DEPARTAMENTO DEL PUTUMAYO  PUTUMAYO</t>
  </si>
  <si>
    <t>MEJORAMIENTO DEL ACUEDUCTO COMUNITARIO BARRIOS UNIDOS. EN LA PLANTA DE TRATAMIENTO LA NIÑA, DEL MUNICIPIO DE MOCOA, DEPARTAMENTO DEL PUTUMAYO</t>
  </si>
  <si>
    <t>CONSTRUCCIÓN ALCANTARILLADO PLUVIAL BARRIO SAN FRANCISCO, MUNICIPIO VALLE DEL GUAMUEZ DEPARTAMENTO DEL PUTUMAYO</t>
  </si>
  <si>
    <t>MEJORAMIENTO DE LA RED TERCIARIA DEL MUNICIPIO DE MOCOA 2023 DEPARTAMENTO DEL PUTUMAYO</t>
  </si>
  <si>
    <t>APOYO AL MEJORAMIENTO DE VIAS URBANAS EN EL MUNICIPIO DE MOCOA 2023 DEPARTAMENTO DEL PUTUMAYO</t>
  </si>
  <si>
    <t>APOYO A LA CONSTRUCCIÓN DE LA CARRETERA ORITO PORTUGAL FASE 2 DEPARTAMENTO DEL PUTUMAYO</t>
  </si>
  <si>
    <t>MEJORAMIENTO DE LA VÍA A K9 PEÑAZORA - LA PLAYA FASE 2 MUNCIPIO DE PUERTO ASÍS PRIIT  DEPARTAMENTO DEL PUTUMAYO</t>
  </si>
  <si>
    <t>MANTENIMIENTO DE CARRETERAS TERCIARIAS 2023 DEL DEPARTAMENTO DE PUTUMAYO</t>
  </si>
  <si>
    <t>MANTENIMIENTO DE LA CARRETERA DEPARTAMENTAL PUERTO LEGUIZAMO LA TAGUA MUNICIPIO DE PUERTO LEGUIZAMO DEPARTAMENTO DE PUTUMAYO</t>
  </si>
  <si>
    <t>APOYO AL MEJORAMIENTO DE CAMINOS VEREDALES 2023 EN TERRITORIO ETNICOS EN EL DEPARTAMENTO PUTUMAYO</t>
  </si>
  <si>
    <t>APOYO AL MEJORAMIENTO DE RED CAMINERA MUNICIPIO DE SAN MIGUEL EN EL DEPARTAMENTO DEL PUTUMAYO.</t>
  </si>
  <si>
    <t>APOYO A LAS INICIATIVAS DE ADECUACION DEL AEROPUERTO CAUCAYÁ DEL MUNICIPIO DE LEGUIZAMO FASE 2 DEPARTAMENTO DEL PUTUMAYO</t>
  </si>
  <si>
    <t xml:space="preserve"> APOYO A LA CONSTRUCCIÓN DEL MUELLE A ORILLAS DEL RIO SAN MIGUEL DEPARTAMENTO DEL PUTUMAYO</t>
  </si>
  <si>
    <t xml:space="preserve"> APOYO A LAS INICIATIVAS DE LIMPIEZA Y DESTRONQUE DEL RIO SAN MIGUEL MUNICIPIO DE SAN MIGUEL DEPARTAMENTO DEL PUTUMAYO</t>
  </si>
  <si>
    <t>ESTAMPILLA ELECTRIFICACIÓN</t>
  </si>
  <si>
    <t>APOYO A PROGRAMAS DE CONSTRUCCIÓN DE VIVIENDA NUEVA 2023 PARA LA POBLACIÓN DEL DEPARTAMENTO DEL PUTUMAYO</t>
  </si>
  <si>
    <t>APOYO A PROGRAMAS DE MEJORAMIENTO DE VIVIENDA PARA LA POBLACIÓN 2023 DEL DEPARTAMENTO DE PUTUMAYO</t>
  </si>
  <si>
    <t>SECRETARIA DE EDUCACION</t>
  </si>
  <si>
    <t>SECRETARIA DE SALUD</t>
  </si>
  <si>
    <t>SECRETARIA DE DESARROLLO SOCIAL</t>
  </si>
  <si>
    <t xml:space="preserve">SECRETARIA DE PRODUCTIVIDAD Y COMPETITIVIDAD </t>
  </si>
  <si>
    <t>SECRETARIA DE SERVICIOS ADMINISTRATIVOS</t>
  </si>
  <si>
    <t>SECRETARIA DE HACIENDA</t>
  </si>
  <si>
    <t>SECRETARIA INFRAESTRUCTURA</t>
  </si>
  <si>
    <t>SECRETARIA INFRAESTRUCTURA - PDA</t>
  </si>
  <si>
    <t xml:space="preserve">APOYO LOGISTICO PARA LA IMPLEMENTACION DE UN FORO EDUCATIVO VIGENCIA 2023 EN EL DEPARTAMENTO DEL PUTUMAYO </t>
  </si>
  <si>
    <t>SECRETARIA DE GOBIERNO</t>
  </si>
  <si>
    <t xml:space="preserve">FORTALECER EL SISTEMA DE GOBIERNO PROPIO DE LOS PUEBLOS INDÍGENAS. </t>
  </si>
  <si>
    <t>SECRETARIA DE GOBIERNIO</t>
  </si>
  <si>
    <t>FORTALECIMIENTO DE LA GUARDIA INDIGENA Y DE LA CNARP PARA GARANTIZAR LA PERVIVENCIA Y EL BUEN VIVIR DE LOS PUEBLOS ETNICOS DEL DEPARTAEMNTO DE PUTUMAYO</t>
  </si>
  <si>
    <t>DISEÑO E IMPLEMENTACIÓN DEL OBSERVATORIO DE DDHH, CONFLICTIVIDAD Y DIÁLOGO SOCIAL BASADO EN RUTAS DE ACCESO A DERECHOS EN EL DEPARTAMENTO DEL PUTUMAYO</t>
  </si>
  <si>
    <t>FORMULACIÓN E IMPLEMENTACIÓN DE LA POLÍTICA PUBLICA DE LEGALIDAD, CONVIVENCIA Y DERECHOS HUMA</t>
  </si>
  <si>
    <t>ESTUDIOS DE AMENAZA, VULNERABILIDAD Y RIESGO EN EL DEPARTAMENTO DEL PUTUMAYO</t>
  </si>
  <si>
    <t>CAPACITACIÓN A LOS CONSEJOS MUNICIPALES DE GESTIÓN DEL RIESGO DE DESASTRES PARA EL DESARROLLO DE SIMULACROS EN EL DEPARTAMENTO DE PUTUMAYO</t>
  </si>
  <si>
    <t>FORTALECIMIENTO DE LA CRUZ ROJA COLOMBIANA Y LA DEFENSA CIVIL COLOMBIANA DEL DEPARTAMENTO DE PUTUMAYO</t>
  </si>
  <si>
    <t>MEJORAMIENTO DE LA INFRAESTRUCTURA DEPARTAMENTAL Y TERRITORIAL, EN EL DEPARTAMENTO DEL PUTUMAYO</t>
  </si>
  <si>
    <t>S. G. P. EDUCACIÓN - PRESTACION DE SERVICIOS - C.S.F.</t>
  </si>
  <si>
    <t xml:space="preserve">CONSTRUCCIÓN DE PAZ, CULTURA DE LA LEGALIDAD y CONVIVENCIA </t>
  </si>
  <si>
    <t>COMUNIDADES ÉTNICAS</t>
  </si>
  <si>
    <t>ORGANIZACIONES COMUNALES, RELIGIOSAS Y DE LIBRE CULTO</t>
  </si>
  <si>
    <t>FORTALECIMIENTO INSTITUCIONAL Y TERRITORIAL</t>
  </si>
  <si>
    <t>APOYO CON AYUDAS HUMANITARIAS A FAMILIAS UBICADAS EN ALTO RIESGO O DAMNIFICADAS EN LOS MUNICIPIOS DEL DEPARTAMENTO DE PUTUMAYO</t>
  </si>
  <si>
    <t>APOYO A LA OPERACIÓN DEL SISTEMA DE ALERTA TEMPRANA SAT EN EL MUNICIPIO DE MOCOA, DEPARTAMENTO DE PUTUMAYO</t>
  </si>
  <si>
    <t>FORTALECIMIENTO DE LA RED DE COMUNICACIONES DEL DEPARTAMENTO DE PUTUMAYO</t>
  </si>
  <si>
    <t>APOYO PARA LA ACTIVIDAD DE LA PRESTACIÓN DEL SERVICIO PÚBLICO DE GESTIÓN INTEGRAL DEL RIESGO CONTRA INCENDIOS,
PREPARATIVOS, ATENCIÓN DE RESCATES E INCIDENTES EN LOS MUNICIPIOS DE SANTIAGO, SIBUNDOY, SAN FRANCISCO, COLÓN Y PUERTO PUTUMAYO</t>
  </si>
  <si>
    <t>FORTALECIMIENTO DE LAS CAPACIDADES OPERATIVAS DE MIGRACIÓN COLOMBIA QUE PERMITAN EL CONTROL E IDENTIFICACIÓN DE LA POBLACIÓN MIGRANTE EN EL DEPARTAMENTO DE PUTUMAYO</t>
  </si>
  <si>
    <t>ADQUISICIÓN DE MATERIAL DE COMPUTO PARA EL FORTALECIMIENTO DE LAS CAPACIDADES OPERATIVAS DE LA VIGESIMA SEPTIMA BRIGADA DE SELVA PARA MEJORAR LA SEGURIDAD Y CONVIVENCIA CIUDADANA EN EL DEPARTAMENTO DE PUTUMAYO.</t>
  </si>
  <si>
    <t>FORTALECIMIENTO DE LAS CAPACIDADES EN SEGURIDAD TURÍSTICA DEL DEPARTAMENTO DE POLICÍA PUTUMAYO (DEPUY) PARA MEJORAR LA CONVIVENCIA CIUDADANA EN EL DEPARTAMENTO DE PUTUMAYO.</t>
  </si>
  <si>
    <t>FORTALECIMIENTO DEL SISTEMA DE COMUNICACIONES DE LA FUERZA AÉREA COLOMBIANA (CACOM-6), PARA GARANTIZAR EL COMANDO Y CONTROL DE LAS COMUNICACIONES MILITARES EN BENEFICIO DE LA SEGURIDAD Y CONVIVENCIA CIUDADANA EN EL DEPARTAMENTO DE PUTUMAYO.</t>
  </si>
  <si>
    <t>FORTALECIMIENTO EN ESTRATEGIAS SOCIALES PARA EL DESARROLLO DE LA CONVIVENCIA LA SEGURIDAD Y LA PAZ PROMOVIENDO LA ADAPTACION SALUDABLE DE LOS JOVENES Y ADOLESCENTES DEL DEPARTAMENTO DEL PUTUMAYO.</t>
  </si>
  <si>
    <t>FORTALECIMIENTO DEL SERVICIO DE POLICÍA A TRAVÉS DE LA DOTACIÓN DE INTENDENCIA Y COMPONENTE DE ARMAMENTO PARA MEJORAR LAS CONDICIONES DE SEGURIDAD Y CONVIVENCIA CIUDADANA EN EL DEPARTAMENTO DE PUTUMAYO</t>
  </si>
  <si>
    <t>ADECUACIÓN DE UN ESPACIO FÍSICO, MEDIANTE LA DOTACIÓN DE MOBILIARIO DE OFICINA, PARA FORTALECER LOS PROCEDIMIENTOS DE INVESTIGACIÓN DE LA FISCALÍA SECCIONAL, CUANDO LAS VÍCTIMAS SEAN MENORES DE EDAD, EN EL DEPARTAMENTO DEL PUTUMAYO.</t>
  </si>
  <si>
    <t>FORTALECIMIENTO DEL LABORATORIO DE CRIMINALÍSTICA DE LA FISCALÍA REGIONAL PARA MEJORAR LA LABOR INVESTIGATIVA Y PROMOVER LA SEGURIDAD Y CONVIVENCIA DE LAS COMUNIDADES DEL DEPARTAMENTO DEL PUTUMAYO”</t>
  </si>
  <si>
    <t>APOYO AL MANTENIMIENTO PREVENTIVO DEL PARQUE AUTOMOTOR DE LA POLICÍA NACIONAL QUE MEJORE SU OPERATIVIDAD Y GARANTICE ESPACIOS DE SEGURIDAD Y SANA CONVIVENCIA EN EL DEPARTAMENTO DE PUTUMAYO</t>
  </si>
  <si>
    <t>FORTALECIMIENTO DE LOS ORGANISMOS DE SEGURIDAD PARA LA REALIZACIÓN DE OPERACIONES QUE REDUZCAN LOS ÍNDICES DE DELINCUENCIA Y PROMUEVAN AMBIENTES DE SANA CONVIVENCIA EN EL DEPARTAMENTO DE PUTUMAYO</t>
  </si>
  <si>
    <t>FORTALECIMIENTO DEL PROGRAMA DE FONDO DE SEGURIDAD Y CONVIVENCIA TERRITORIAL FONSET EN EL DEPARTAMENTO DE PUTUMAYO</t>
  </si>
  <si>
    <t>FORTALECIMIENTO DE LA UNIDAD ANTIEXPLOSIVOS Y ANTITERRORISMO SECCIONAL DE INVESTIGACIÓN CRIMINAL PUTUMAYO EN FUNCIÓN DE ENFRENTAR CON TODA LA DECISIÓN Y EFECTIVIDAD LAS PRINCIPALES AMENZAS A LA SEGURIDAD DEL ESTADO Y SU SOCIEDAD, CONFIGURADAS FUNDAMENTALMENTE EN PROBLEMAS DE TERRORISMO</t>
  </si>
  <si>
    <t>FORTALECIMIENTO DE LA SEGURIDAD, LA CONVIVENCIA  Y LA CULTURA DE LEGALIDAD, CON ENTORNOS PROTECTORES, FORMACIÓN Y ESPACIOS DE SANA CONVIVENCIA, EN EL DEPARTAMENTO DE PUTUMAYO</t>
  </si>
  <si>
    <t>ACCESO Y PERMANENCIA DE ESTUDIANTES A LA EDUCACIÓN SUPERIOR</t>
  </si>
  <si>
    <t>ACCESO Y PERMANENCIA DE ESTUDIANTES DE LAS COMUNIDADES ÉTNICAS A LA EDUCACIÓN SUPERIOR</t>
  </si>
  <si>
    <t>FORTALECIMIENTO ORGANIZACIONAL DE LAS COMUNIDADES NARP DEL PUTUMAYO</t>
  </si>
  <si>
    <t>DESARROLLO DEL SECTOR FORESTAL COMERCIAL EN EL DEPARTAMENTO DEL PUTUMAYO</t>
  </si>
  <si>
    <t>CRÉDITOS Y FINANCIAMIENTO A PRODUCTORES AGROPECUARIOS</t>
  </si>
  <si>
    <t>SEGURIDAD ALIMENTARIA EN COMUNIDADES ÉTNICAS Y CAMPESINAS</t>
  </si>
  <si>
    <t>MUJER RURAL CONSTRUCTORA DEL DESARROLLO AGRICOLA Y BINESTAR SOCIAL</t>
  </si>
  <si>
    <t>PORPIEDAD RURAL</t>
  </si>
  <si>
    <t>DISTRIBUCIÓN DE LA PROPIEDAD, REGULARIZACIÓN Y ACCESO A LA PROPIEDAD DE LA TIERRA RURAL</t>
  </si>
  <si>
    <t>MANTENIMEINTO DE LA INFRAESTRUCTURA DEPARTAMENTAL Y TERRITORIAL, EN EL DEPARTAMENTO DE PUTUMAYO.</t>
  </si>
  <si>
    <t xml:space="preserve">APOYO AL FORTALECIMIENTO INSTITUCIONAL DE ESTABLECIMIENTOS EDUCATIVOS OFICIALES DEL DEPARTAMENTO DEL PUTUMAYO </t>
  </si>
  <si>
    <t xml:space="preserve">APOYO A LA REALIZACION DE ESTUDIOS SOCIALES, Y PREINVERSION EN PROYECTOS DE IMPACTO REGIONAL EN EL DEPARTAMENTO DE PUTUMAYO. </t>
  </si>
  <si>
    <t>ESTAMPILLA PRO CULTURA</t>
  </si>
  <si>
    <t xml:space="preserve">1% DE ICLD MEDIO AMBIENTE </t>
  </si>
  <si>
    <t>ESTAMPILLA PRO DESARROLLO FRONTERIZO</t>
  </si>
  <si>
    <t>MULTAS DE TRANSITO Y TRANSPORTE</t>
  </si>
  <si>
    <t>SOBRETASA AL ACPM</t>
  </si>
  <si>
    <t xml:space="preserve">ESTAMPILLA PRO DESARROLLO DEPARTAMENTAL
</t>
  </si>
  <si>
    <t>IMPLEMENTACIÓN DE MODELOS PROPIOS DE EDUCACIÓN ÉTNICA DEL PUEBLO NASA, VIGENCIA 2023 EN LOS ESTABLECIMIENTOS EDUCATIVOS OFICIALES DEL DEPARTAMENTO DE PUTUMAYO</t>
  </si>
  <si>
    <t>IMPLEMENTACIÓN DE MODELOS PROPIOS DE EDUCACIÓN ÉTNICA DEL PUEBLO COFAN, VIGENCIA 2023 EN LOS ESTABLECIMIENTOS EDUCATIVOS OFICIALES DEL DEPARTAMENTO DE PUTUMAYO</t>
  </si>
  <si>
    <t>IMPLEMENTACIÓN DE MODELOS PROPIOS DE EDUCACIÓN ÉTNICA DEL PUEBLO KAMENTSA, VIGENCIA 2023 EN LOS ESTABLECIMIENTOS EDUCATIVOS OFICIALES DEL DEPARTAMENTO DE PUTUMAYO</t>
  </si>
  <si>
    <t>IMPLEMENTACIÓN DE MODELOS PROPIOS DE EDUCACIÓN ÉTNICA DEL PUEBLO MURUI - AWA, VIGENCIA 2023 EN LOS ESTABLECIMIENTOS EDUCATIVOS OFICIALES DEL DEPARTAMENTO DE PUTUMAYO</t>
  </si>
  <si>
    <t>IMPLEMENTACIÓN DE MODELOS PROPIOS DE EDUCACIÓN ÉTNICA DEL PUEBLO INGA, VIGENCIA 2023 EN LOS ESTABLECIMIENTOS EDUCATIVOS OFICIALES DEL DEPARTAMENTO DE PUTUMAYO</t>
  </si>
  <si>
    <t>FORTALECIMIENTO DE LA MESA DEPARTAMENTAL DE PARTICIPACIÓN EFECTIVA PARA LAS VICTIMAS. VIGENCIA 2023 EN EL DEPARTAMENTO DEL  PUTUMAYO.</t>
  </si>
  <si>
    <t>APOYO SUBSIDIARIO EN ATENCIÓN Y AYUDA HUMANITARIA INMEDIATA PARA POBLACIÓN VICTIMA AFECTADA  POR EL CONFLICTO ARMADO. VIGENCIA 2023.DEPARTAMENTO DEL PUTUMAYO</t>
  </si>
  <si>
    <t>FORTALECIMIENTO DE LAS COMUNIDADES INGA SELVAS DEL PUTUMAYO Y TENTELLA EN EL PROCESO DE RETORNO Y REUBICACIÓN DEL MUNICIPIO DE ORITO, DEPARTAMENTO DEL  PUTUMAYO</t>
  </si>
  <si>
    <t>APOYO A LA ASOCIACIÓN DE PERSONAS CON DISCAPACIDAD, ADULTOS MAYORES Y ENFERMEDADES DE ALTO COSTO DEL PUTUMAYO- ASODISAEP EN PROCESO DE REINCORPORACIÓN DEL MUNICIPIO DE PUERTO ASÍS. DEPARTAMENTO DEL   PUTUMAYO</t>
  </si>
  <si>
    <t>IMPLEMENTACIÓN DE SISTEMAS SILVOPASTORILES EN PREDIOS DE PEQUEÑOS PRODUCTORES GANADEROS DEL MUNICIPIO DE ORITO, DEPARTAMENTO DE   PUTUMAYO</t>
  </si>
  <si>
    <t>DESARROLLO DE PROCESOS RESTAURATIVOS ENFOCADAS A BRINDAR ATENCION A ADOLESCENTES Y JOVENS DEL SRPA, VICTIMAS, FAMILIAS Y COMUNIDAD EN EL DEPARTAMENTO DE PUTUMAYO</t>
  </si>
  <si>
    <t>APOYO LOGÍSTICO Y DE FUNCIONAMIENTO PARA LA ATENCIÓN DE PERSONAS EN PREVENCIÓN Y PROTECCIÓN EN EL MARCO DE LAS INSTANCIAS DE DERECHOS HUMANOS Y PAZ, EN EL DEPARTAMENTO DE   PUTUMAYO</t>
  </si>
  <si>
    <t>APORTES PARA LA CAPACITACIÓN Y ACTUALIZACIÓN DE AUTORIDADES DE JUZGAMIENTO DEPORTIVO DEL DEPARTAMENTO DEL PUTUMAYO.</t>
  </si>
  <si>
    <t>APORTES PARA LA CAPACITACIÓN Y FORMACIÓN DE FORMADORES,  DOCENTES DE PREESCOLAR, BÁSICA Y EDUCACIÓN FÍSICA DEL DEPARTAMENTO DEL PUTUMAYO</t>
  </si>
  <si>
    <t>APORTES PARA EL INCREMENTO DE LA PRACTICA REGULAR DE LA ACTIVIDAD FÍSICA EN EL PROGRAMA DE HÁBITOS Y ESTILOS DE VIDA SALUDABLE. EN EL DEPARTAMENTO DEL PUTUMAYO.</t>
  </si>
  <si>
    <t>APORTES PARA LA REALIZACIÓN DE CAMPEONATOS Y COMPETENCIAS DE LOS PUEBLOS ÉTNICO DEL DEPARTAMENTO DEL PUTUMAYO</t>
  </si>
  <si>
    <t xml:space="preserve">APORTES PARA EL FOMENTO DE ACTIVIDADES RECREATIVAS - DEPORTIVAS Y APROVECHAMIENTO DEL TIEMPO LIBRE PARA LA PRIMERA INFANCIA. INFANCIA, ADOLESCENCIA, JUVENTUD Y PERSONA MAYOR DEL DEPARTAMENTO DEL PUTUMAYO. </t>
  </si>
  <si>
    <t>APORTES CON ASISTENCIA TÉCNICA E IMPLEMENTACIÓN DEPORTIVA A LOS SEMILLEROS DEPORTIVOS Y ESCUELAS DE FORMACIÓN DEPORTIVA DEL DEPARTAMENTO DEL PUTUMAYO.</t>
  </si>
  <si>
    <t>APORTES PARA LA REALIZACIÓN DE CAMPEONATOS Y COMPETENCIAS DEPARTAMENTALES, REGIONALES, NACIONALES E INTERNACIONALES DEL DEPORTE ASOCIADO Y ADAPTADO DEL DEPARTAMENTO DEL PUTUMAYO</t>
  </si>
  <si>
    <t>REALIZAR ACTIVIDADES PARA PROMOVER, PROTEGER Y GARANTIZAR  LA PARTICIPACIÓN DE LA CIUDADANÍA DEL DEPARTAMENTO DEL PUTUMAYO EN LA CONSTRUCCIÓN DE COMUNIDAD.</t>
  </si>
  <si>
    <t>FORTALECIMIENTO DE LAS ORGANIZACIONES QUE PROMUEVEN LA LIBERTAD E IGUALDAD RELIGIOSA, DE CULTO Y DE CONCIENCIA DEL DEPARTAMENTO DEL PUTUMAYO</t>
  </si>
  <si>
    <t>CONSTRUCCIÓN DE OBRA DE EMERGENCIA PARA LA PROTECCION DE ORILLAS Y CONTROL DE INUNDACION EN ATENCIÓN AL PLAN DE ACCIÓN ESPECÍFICO DEL MUNICIPIO DE PUERTO GUZMÁN DEPARTAMENTO DEL PUTUMAYO</t>
  </si>
  <si>
    <t>VIGENCIA FISCAL 2023</t>
  </si>
  <si>
    <t>PLAN OPERATIVO ANUAL DE INVERSIONES</t>
  </si>
  <si>
    <t>Fortalecimiento de la mesa permanente de concertación a través de los espacios de dialogo con los pueblos indígenas del departamento del Putumayo</t>
  </si>
  <si>
    <t>FORTALECIMIENTO DE LA GUARDIA CIMARRONA MEDIANTE EL SISTEMA DE JUSTICIA Y GOBIERNO PROPIO EN DEFENSA DE DERECHOS HUMANITARIOS DE LAS COMUNIDADES NARP DEL DEPARTAMENTO DEL Putumayo</t>
  </si>
  <si>
    <t>FORTALECIMIENTO A LA CALIDAD Y EL INGRESO DE ESTUDIANTES A LA EDUCACIÓN SUPERIOR EN EL DEPARTAMENTO DE PUTUMAYO</t>
  </si>
  <si>
    <t>APOYO A LA SEGURIDAD ALIMENTARIA DE LAS COMUNIDADES ÉTNICAS Y CAMPESINAS DEL DEPARTAMENTO DE PUTUMAYO</t>
  </si>
  <si>
    <t>FORTALECIMIENTO A LAS PEQUEÑAS PRODUCTORAS RURALES ORGANIZADAS INDIGENAS, VICTIMAS, COMUNIDADES NEGRAS, AFRODECENDIENTES, CAMPESINAS  REINTEGRADAS Y REINCORPORADAS DEL  DEPARTAMENTO DEL PUTUMAYO.</t>
  </si>
  <si>
    <t>APOYO PARA  REGULARIZACIÓN Y ACCESO A LA PROPIEDAD RURAL EN EL DEPARTAMENTO DE Putumayo.</t>
  </si>
  <si>
    <t>FUENTE FINANCIERA 
ASIGNADA 2023</t>
  </si>
  <si>
    <t>CONTRIBUCIÓN ESPECIAL SOBRE CONTRATOS DE OBRAS PÚBLICAS</t>
  </si>
  <si>
    <t>Participación por el consumo de licores destilados introducidos de producción nacional</t>
  </si>
  <si>
    <t>PARTICIPACIÓN POR EL CONSUMO DE LICORES DESTILADOS INTRODUCIDOS DE PRODUCCIÓN NACIONAL</t>
  </si>
  <si>
    <t>PARTICIPACIÓN POR EL CONSUMO DE LICORES DESTILADOS INTRODUCIDOS DE PRODUCCIÓN EXTRANJERA RECAUDADO POR FONDO CUENTA DE LA FND</t>
  </si>
  <si>
    <t>ESTAMPILLA FONDO DEPARTAMENTAL DE BOMBEROS</t>
  </si>
  <si>
    <t>ICLD - FONDO DE RIESGO ORD-745/2017</t>
  </si>
  <si>
    <t>ICLD - SIMULACROS ORD 749/2017</t>
  </si>
  <si>
    <t>COMPENSACIÓN POR MENOR RECAUDO DE LOS DERECHOS DE EXPLOTACIÓN DEL JUEGO DE APUESTAS PERMANENTES</t>
  </si>
  <si>
    <t>DERECHOS POR LA EXPLOTACIÓN JUEGOS DE SUERTE Y AZAR DE APUESTAS PERMANENTES O CHANCE</t>
  </si>
  <si>
    <t>DERECHOS POR LA EXPLOTACIÓN JUEGOS DE SUERTE Y AZAR DE JUEGOS NOVEDOSOS</t>
  </si>
  <si>
    <t>IMPUESTO AL CONSUMO DE CERVEZAS, SIFONES, REFAJOS Y MEZCLAS - NACIONALES (IVA)</t>
  </si>
  <si>
    <t>IMPUESTO AL CONSUMO DE CERVEZAS, SIFONES, REFAJOS Y MEZCLAS - EXTRANJERAS (IVA)</t>
  </si>
  <si>
    <t>COMPONENTE ESPECÍFICO DEL IMPUESTO AL CONSUMO DE CIGARRILLOS Y TABACO - EXTRANJEROS</t>
  </si>
  <si>
    <t>COMPONENTE AD VALOREM DEL IMPUESTO AL CONSUMO DE CIGARRILLOS Y TABACO ELABORADO - EXTRANJEROS</t>
  </si>
  <si>
    <t>IMPUESTOS DE LOTERIAS FORANEAS</t>
  </si>
  <si>
    <t>PREMIOS NO RECLAMADOS -PREMIOS DE APUESTAS PERMANENTES O CHANCE</t>
  </si>
  <si>
    <t>PREMIOS NO RECLAMADOS -PREMIOS DE JUEGOS NOVEDOSOS</t>
  </si>
  <si>
    <t>IVA SOBRE LICORES, VINOS, APERITIVOS Y SIMILARES (RÉGIMEN ANTERIOR)</t>
  </si>
  <si>
    <t>AUTORIZACIÓN DE MANEJO DE MEDICAMENTOS DE CONTROL ESPECIAL DEL ESTADO</t>
  </si>
  <si>
    <t>SGP AGUA POTABLE Y SANEAMIENTO BASICO</t>
  </si>
  <si>
    <t xml:space="preserve"> APOYO A LA INICIATIVA DE TERMINAL TERRESTRE MUNICIPIO DE VILLAGRAZON DEPARTAMENTO DEL PUTUMAYO</t>
  </si>
  <si>
    <t>PLANIFICACION TURISTICA</t>
  </si>
  <si>
    <t>IMPLEMENTACIÓN DE LA POLÍTICA PÚBLICA PARA LA GARANTÍA PLENA DE DERECHOS DE LA POBLACIÓN LGBTI Y SOBRE IDENTIDADES DE GÉNERO DIVERSAS Y ORIENTACIONES SEXUALES EN EL DEPARTAMENTO DE PUTUMAYO</t>
  </si>
  <si>
    <t>CONSTRUCCIÓN DE REDES DE MEDIA Y BAJA TENSIÓN PARA EL RESGUARDO SANTA ROSA, EN EL MUNICIPIO DEL VALLE DEL GUAMUEZ, DEPARTAMENTO DEL PUTUMAYO</t>
  </si>
  <si>
    <t>APOYO A LA AMPLIACIÓN DE LA COBERTURA DEL SERVICIO DE GAS DOMICILIARIO PARA EL CORREGIMIENTO DE SAN PEDRO EN PUERTO CAICEDO Y CORREGIMIENTO DE SANTANA EN PUERTO ASIS  DEL DEPARTAMENTO DE PUTUMAYO</t>
  </si>
  <si>
    <t xml:space="preserve">ACTUALIZACION DEL PLAN DE DESARROLLO TURISTICO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</si>
</sst>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2" formatCode="_-&quot;$&quot;\ * #,##0_-;\-&quot;$&quot;\ * #,##0_-;_-&quot;$&quot;\ * &quot;-&quot;_-;_-@_-"/>
    <numFmt numFmtId="41" formatCode="_-* #,##0_-;\-* #,##0_-;_-* &quot;-&quot;_-;_-@_-"/>
    <numFmt numFmtId="43" formatCode="_-* #,##0.00_-;\-* #,##0.00_-;_-* &quot;-&quot;??_-;_-@_-"/>
    <numFmt numFmtId="164" formatCode="_ * #,##0.00_ ;_ * \-#,##0.00_ ;_ * &quot;-&quot;??_ ;_ @_ "/>
    <numFmt numFmtId="166" formatCode="_ * #,##0_ ;_ * \-#,##0_ ;_ * &quot;-&quot;??_ ;_ @_ "/>
    <numFmt numFmtId="167" formatCode="_-* #,##0.00\ _P_t_s_-;\-* #,##0.00\ _P_t_s_-;_-* &quot;-&quot;??\ _P_t_s_-;_-@_-"/>
    <numFmt numFmtId="168" formatCode="&quot;$&quot;\ #,##0.00"/>
    <numFmt numFmtId="170" formatCode="_-* #,##0.00_-;\-* #,##0.00_-;_-* &quot;-&quot;_-;_-@_-"/>
    <numFmt numFmtId="177" formatCode="_(* #,##0.00_);_(* \(#,##0.00\);_(* &quot;-&quot;??_);_(@_)"/>
    <numFmt numFmtId="178" formatCode="_ * #,##0_ ;_ * \-#,##0_ ;_ * &quot;-&quot;_ ;_ @_ "/>
    <numFmt numFmtId="179" formatCode="_ &quot;$&quot;\ * #,##0_ ;_ &quot;$&quot;\ * \-#,##0_ ;_ &quot;$&quot;\ * &quot;-&quot;_ ;_ @_ "/>
  </numFmts>
  <fonts count="19">
    <font>
      <sz val="11"/>
      <color theme="1"/>
      <name val="Calibri"/>
      <family val="2"/>
      <scheme val="minor"/>
    </font>
    <font>
      <sz val="11"/>
      <color theme="1"/>
      <name val="Calibri"/>
      <family val="2"/>
      <scheme val="minor"/>
    </font>
    <font>
      <sz val="10"/>
      <name val="Arial"/>
      <family val="2"/>
    </font>
    <font>
      <b/>
      <sz val="11"/>
      <name val="Arial"/>
      <family val="2"/>
    </font>
    <font>
      <sz val="11"/>
      <name val="Arial"/>
      <family val="2"/>
    </font>
    <font>
      <sz val="11"/>
      <color theme="1"/>
      <name val="Arial"/>
      <family val="2"/>
    </font>
    <font>
      <b/>
      <sz val="20"/>
      <name val="Arial"/>
      <family val="2"/>
    </font>
    <font>
      <sz val="11"/>
      <color indexed="8"/>
      <name val="Arial"/>
      <family val="2"/>
    </font>
    <font>
      <sz val="11"/>
      <color rgb="FF000000"/>
      <name val="Arial"/>
      <family val="2"/>
    </font>
    <font>
      <sz val="11"/>
      <color rgb="FF1D2228"/>
      <name val="Arial"/>
      <family val="2"/>
    </font>
    <font>
      <b/>
      <sz val="11"/>
      <color indexed="8"/>
      <name val="Arial"/>
      <family val="2"/>
    </font>
    <font>
      <sz val="10"/>
      <name val="Verdana   "/>
    </font>
    <font>
      <sz val="12"/>
      <name val="Arial"/>
      <family val="2"/>
    </font>
    <font>
      <sz val="14"/>
      <name val="Arial"/>
      <family val="2"/>
    </font>
    <font>
      <b/>
      <sz val="16"/>
      <name val="Arial"/>
      <family val="2"/>
    </font>
    <font>
      <b/>
      <sz val="14"/>
      <name val="Arial"/>
      <family val="2"/>
    </font>
    <font>
      <b/>
      <sz val="18"/>
      <name val="Arial"/>
      <family val="2"/>
    </font>
    <font>
      <sz val="10"/>
      <name val="Arial"/>
    </font>
    <font>
      <sz val="11"/>
      <color indexed="8"/>
      <name val="Calibri"/>
      <family val="2"/>
    </font>
  </fonts>
  <fills count="11">
    <fill>
      <patternFill patternType="none"/>
    </fill>
    <fill>
      <patternFill patternType="gray125"/>
    </fill>
    <fill>
      <patternFill patternType="solid">
        <fgColor theme="0"/>
        <bgColor indexed="64"/>
      </patternFill>
    </fill>
    <fill>
      <patternFill patternType="solid">
        <fgColor theme="5"/>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rgb="FFFFFF00"/>
        <bgColor indexed="64"/>
      </patternFill>
    </fill>
    <fill>
      <patternFill patternType="solid">
        <fgColor theme="4" tint="0.79998168889431442"/>
        <bgColor indexed="64"/>
      </patternFill>
    </fill>
    <fill>
      <patternFill patternType="solid">
        <fgColor theme="9"/>
        <bgColor indexed="64"/>
      </patternFill>
    </fill>
    <fill>
      <patternFill patternType="solid">
        <fgColor theme="0" tint="-0.14999847407452621"/>
        <bgColor indexed="64"/>
      </patternFill>
    </fill>
    <fill>
      <patternFill patternType="solid">
        <fgColor rgb="FFFFFFFF"/>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s>
  <cellStyleXfs count="24">
    <xf numFmtId="0" fontId="0" fillId="0" borderId="0"/>
    <xf numFmtId="43" fontId="1" fillId="0" borderId="0" applyFont="0" applyFill="0" applyBorder="0" applyAlignment="0" applyProtection="0"/>
    <xf numFmtId="0" fontId="2" fillId="0" borderId="0"/>
    <xf numFmtId="164" fontId="2" fillId="0" borderId="0" applyFont="0" applyFill="0" applyBorder="0" applyAlignment="0" applyProtection="0"/>
    <xf numFmtId="42" fontId="2" fillId="0" borderId="0" applyFont="0" applyFill="0" applyBorder="0" applyAlignment="0" applyProtection="0"/>
    <xf numFmtId="167" fontId="2" fillId="0" borderId="0" applyFont="0" applyFill="0" applyBorder="0" applyAlignment="0" applyProtection="0"/>
    <xf numFmtId="0" fontId="2" fillId="0" borderId="0"/>
    <xf numFmtId="164" fontId="2" fillId="0" borderId="0" applyFont="0" applyFill="0" applyBorder="0" applyAlignment="0" applyProtection="0"/>
    <xf numFmtId="41" fontId="1" fillId="0" borderId="0" applyFont="0" applyFill="0" applyBorder="0" applyAlignment="0" applyProtection="0"/>
    <xf numFmtId="0" fontId="1" fillId="0" borderId="0"/>
    <xf numFmtId="43" fontId="1" fillId="0" borderId="0" applyFont="0" applyFill="0" applyBorder="0" applyAlignment="0" applyProtection="0"/>
    <xf numFmtId="0" fontId="11" fillId="0" borderId="0"/>
    <xf numFmtId="177" fontId="1" fillId="0" borderId="0" applyFont="0" applyFill="0" applyBorder="0" applyAlignment="0" applyProtection="0"/>
    <xf numFmtId="41" fontId="1" fillId="0" borderId="0" applyFont="0" applyFill="0" applyBorder="0" applyAlignment="0" applyProtection="0"/>
    <xf numFmtId="0" fontId="17" fillId="0" borderId="0"/>
    <xf numFmtId="177" fontId="1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78" fontId="2" fillId="0" borderId="0" applyFont="0" applyFill="0" applyBorder="0" applyAlignment="0" applyProtection="0"/>
    <xf numFmtId="9" fontId="2" fillId="0" borderId="0" applyFont="0" applyFill="0" applyBorder="0" applyAlignment="0" applyProtection="0"/>
    <xf numFmtId="178" fontId="2" fillId="0" borderId="0" applyFont="0" applyFill="0" applyBorder="0" applyAlignment="0" applyProtection="0"/>
    <xf numFmtId="164" fontId="2" fillId="0" borderId="0" applyFont="0" applyFill="0" applyBorder="0" applyAlignment="0" applyProtection="0"/>
    <xf numFmtId="179" fontId="2" fillId="0" borderId="0" applyFont="0" applyFill="0" applyBorder="0" applyAlignment="0" applyProtection="0"/>
    <xf numFmtId="9" fontId="2" fillId="0" borderId="0" applyFont="0" applyFill="0" applyBorder="0" applyAlignment="0" applyProtection="0"/>
  </cellStyleXfs>
  <cellXfs count="204">
    <xf numFmtId="0" fontId="0" fillId="0" borderId="0" xfId="0"/>
    <xf numFmtId="0" fontId="3" fillId="3" borderId="1" xfId="0" applyFont="1" applyFill="1" applyBorder="1" applyAlignment="1">
      <alignment horizontal="left" vertical="center" wrapText="1"/>
    </xf>
    <xf numFmtId="0" fontId="3" fillId="4" borderId="1" xfId="0" applyFont="1" applyFill="1" applyBorder="1" applyAlignment="1">
      <alignment horizontal="left" vertical="center" wrapText="1"/>
    </xf>
    <xf numFmtId="0" fontId="4" fillId="2" borderId="0" xfId="0" applyFont="1" applyFill="1" applyAlignment="1">
      <alignment vertical="center"/>
    </xf>
    <xf numFmtId="0" fontId="3" fillId="9" borderId="1" xfId="0" applyFont="1" applyFill="1" applyBorder="1" applyAlignment="1">
      <alignment horizontal="center" vertical="center" wrapText="1"/>
    </xf>
    <xf numFmtId="0" fontId="3" fillId="2" borderId="0" xfId="0" applyFont="1" applyFill="1" applyAlignment="1">
      <alignment horizontal="center" vertical="center" wrapText="1"/>
    </xf>
    <xf numFmtId="0" fontId="3" fillId="6" borderId="1" xfId="0" applyFont="1" applyFill="1" applyBorder="1" applyAlignment="1">
      <alignment horizontal="left" vertical="center"/>
    </xf>
    <xf numFmtId="0" fontId="3" fillId="6" borderId="1" xfId="0" applyFont="1" applyFill="1" applyBorder="1" applyAlignment="1">
      <alignment horizontal="left" vertical="center" wrapText="1"/>
    </xf>
    <xf numFmtId="0" fontId="3" fillId="2" borderId="0" xfId="0" applyFont="1" applyFill="1" applyAlignment="1">
      <alignment horizontal="center" vertical="center"/>
    </xf>
    <xf numFmtId="0" fontId="3" fillId="8" borderId="1" xfId="0" applyFont="1" applyFill="1" applyBorder="1" applyAlignment="1">
      <alignment horizontal="left" vertical="center"/>
    </xf>
    <xf numFmtId="0" fontId="3" fillId="8" borderId="1" xfId="0" applyFont="1" applyFill="1" applyBorder="1" applyAlignment="1">
      <alignment horizontal="left" vertical="center" wrapText="1"/>
    </xf>
    <xf numFmtId="0" fontId="3" fillId="2" borderId="0" xfId="0" applyFont="1" applyFill="1" applyAlignment="1">
      <alignment vertical="center"/>
    </xf>
    <xf numFmtId="0" fontId="3" fillId="7" borderId="1" xfId="0" applyFont="1" applyFill="1" applyBorder="1" applyAlignment="1">
      <alignment horizontal="left" vertical="center"/>
    </xf>
    <xf numFmtId="0" fontId="3" fillId="7" borderId="1" xfId="0" applyFont="1" applyFill="1" applyBorder="1" applyAlignment="1">
      <alignment horizontal="left" vertical="center" wrapText="1"/>
    </xf>
    <xf numFmtId="0" fontId="4" fillId="7" borderId="1" xfId="0" applyFont="1" applyFill="1" applyBorder="1" applyAlignment="1">
      <alignment horizontal="left" vertical="center" wrapText="1"/>
    </xf>
    <xf numFmtId="0" fontId="3" fillId="3" borderId="1" xfId="0" applyFont="1" applyFill="1" applyBorder="1" applyAlignment="1">
      <alignment horizontal="left" vertical="center"/>
    </xf>
    <xf numFmtId="0" fontId="4" fillId="3" borderId="1" xfId="0" applyFont="1" applyFill="1" applyBorder="1" applyAlignment="1">
      <alignment horizontal="left" vertical="center" wrapText="1"/>
    </xf>
    <xf numFmtId="0" fontId="3" fillId="4" borderId="2" xfId="0" applyFont="1" applyFill="1" applyBorder="1" applyAlignment="1">
      <alignment horizontal="left" vertical="center"/>
    </xf>
    <xf numFmtId="0" fontId="3" fillId="4" borderId="2" xfId="0" applyFont="1" applyFill="1" applyBorder="1" applyAlignment="1">
      <alignment horizontal="left" vertical="center" wrapText="1"/>
    </xf>
    <xf numFmtId="1" fontId="3" fillId="4" borderId="1" xfId="0" applyNumberFormat="1" applyFont="1" applyFill="1" applyBorder="1" applyAlignment="1">
      <alignment horizontal="left" vertical="center" wrapText="1"/>
    </xf>
    <xf numFmtId="0" fontId="4" fillId="4" borderId="1" xfId="0" applyFont="1" applyFill="1" applyBorder="1" applyAlignment="1">
      <alignment horizontal="left" vertical="center" wrapText="1"/>
    </xf>
    <xf numFmtId="0" fontId="4" fillId="0" borderId="1" xfId="0" applyFont="1" applyFill="1" applyBorder="1" applyAlignment="1">
      <alignment horizontal="left" vertical="center"/>
    </xf>
    <xf numFmtId="0" fontId="4" fillId="2" borderId="1" xfId="0" applyFont="1" applyFill="1" applyBorder="1" applyAlignment="1">
      <alignment horizontal="left" vertical="center" wrapText="1"/>
    </xf>
    <xf numFmtId="0" fontId="4" fillId="0" borderId="0" xfId="0" applyFont="1" applyFill="1" applyAlignment="1">
      <alignment vertical="center"/>
    </xf>
    <xf numFmtId="0" fontId="4" fillId="0" borderId="1" xfId="0" applyFont="1" applyFill="1" applyBorder="1" applyAlignment="1">
      <alignment horizontal="left" vertical="center" wrapText="1"/>
    </xf>
    <xf numFmtId="0" fontId="3" fillId="4" borderId="1" xfId="0" applyFont="1" applyFill="1" applyBorder="1" applyAlignment="1">
      <alignment horizontal="left" vertical="center"/>
    </xf>
    <xf numFmtId="0" fontId="4" fillId="2" borderId="3"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1" xfId="0" applyFont="1" applyFill="1" applyBorder="1" applyAlignment="1">
      <alignment horizontal="left" vertical="center"/>
    </xf>
    <xf numFmtId="0" fontId="5" fillId="2" borderId="3" xfId="0" applyFont="1" applyFill="1" applyBorder="1" applyAlignment="1">
      <alignment horizontal="left" vertical="center"/>
    </xf>
    <xf numFmtId="0" fontId="5" fillId="0" borderId="3" xfId="0" applyFont="1" applyFill="1" applyBorder="1" applyAlignment="1">
      <alignment horizontal="left" vertical="center"/>
    </xf>
    <xf numFmtId="0" fontId="3" fillId="4" borderId="1" xfId="2" applyFont="1" applyFill="1" applyBorder="1" applyAlignment="1">
      <alignment horizontal="left" vertical="center" wrapText="1"/>
    </xf>
    <xf numFmtId="1" fontId="4" fillId="4" borderId="1" xfId="0" applyNumberFormat="1" applyFont="1" applyFill="1" applyBorder="1" applyAlignment="1">
      <alignment horizontal="left" vertical="center" wrapText="1"/>
    </xf>
    <xf numFmtId="9" fontId="3" fillId="4" borderId="1" xfId="0" applyNumberFormat="1" applyFont="1" applyFill="1" applyBorder="1" applyAlignment="1">
      <alignment horizontal="left" vertical="center" wrapText="1"/>
    </xf>
    <xf numFmtId="0" fontId="4" fillId="0" borderId="3" xfId="0" applyFont="1" applyFill="1" applyBorder="1" applyAlignment="1">
      <alignment horizontal="left" vertical="center" wrapText="1"/>
    </xf>
    <xf numFmtId="0" fontId="7" fillId="0" borderId="1" xfId="0" applyFont="1" applyFill="1" applyBorder="1" applyAlignment="1">
      <alignment horizontal="left" vertical="center" wrapText="1"/>
    </xf>
    <xf numFmtId="9" fontId="4" fillId="2" borderId="3" xfId="0" applyNumberFormat="1" applyFont="1" applyFill="1" applyBorder="1" applyAlignment="1">
      <alignment horizontal="left" vertical="center" wrapText="1"/>
    </xf>
    <xf numFmtId="9" fontId="4" fillId="2" borderId="1" xfId="0" applyNumberFormat="1"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2" borderId="2" xfId="0" applyFont="1" applyFill="1" applyBorder="1" applyAlignment="1">
      <alignment horizontal="left" vertical="center"/>
    </xf>
    <xf numFmtId="0" fontId="4" fillId="2" borderId="2" xfId="0" applyFont="1" applyFill="1" applyBorder="1" applyAlignment="1">
      <alignment horizontal="left" vertical="center" wrapText="1"/>
    </xf>
    <xf numFmtId="9" fontId="3" fillId="3" borderId="1" xfId="0" applyNumberFormat="1" applyFont="1" applyFill="1" applyBorder="1" applyAlignment="1">
      <alignment horizontal="left" vertical="center" wrapText="1"/>
    </xf>
    <xf numFmtId="0" fontId="4" fillId="0" borderId="2" xfId="0" applyFont="1" applyFill="1" applyBorder="1" applyAlignment="1">
      <alignment horizontal="left" vertical="center"/>
    </xf>
    <xf numFmtId="0" fontId="4" fillId="0" borderId="2" xfId="0" applyFont="1" applyFill="1" applyBorder="1" applyAlignment="1">
      <alignment horizontal="left" vertical="center" wrapText="1"/>
    </xf>
    <xf numFmtId="0" fontId="4" fillId="2" borderId="1" xfId="0" applyNumberFormat="1" applyFont="1" applyFill="1" applyBorder="1" applyAlignment="1" applyProtection="1">
      <alignment horizontal="left" vertical="center" wrapText="1"/>
    </xf>
    <xf numFmtId="0" fontId="5" fillId="0" borderId="0" xfId="0" applyFont="1" applyAlignment="1">
      <alignment horizontal="left" vertical="center" wrapText="1"/>
    </xf>
    <xf numFmtId="0" fontId="4" fillId="2" borderId="1" xfId="2" applyFont="1" applyFill="1" applyBorder="1" applyAlignment="1">
      <alignment horizontal="left" vertical="center" wrapText="1"/>
    </xf>
    <xf numFmtId="0" fontId="7" fillId="10" borderId="1" xfId="0" applyFont="1" applyFill="1" applyBorder="1" applyAlignment="1">
      <alignment horizontal="left" vertical="center" wrapText="1"/>
    </xf>
    <xf numFmtId="0" fontId="3" fillId="5" borderId="1" xfId="0" applyFont="1" applyFill="1" applyBorder="1" applyAlignment="1">
      <alignment horizontal="left" vertical="center"/>
    </xf>
    <xf numFmtId="0" fontId="3" fillId="5" borderId="1" xfId="0" applyFont="1" applyFill="1" applyBorder="1" applyAlignment="1">
      <alignment horizontal="left" vertical="center" wrapText="1"/>
    </xf>
    <xf numFmtId="0" fontId="4" fillId="5" borderId="1" xfId="0" applyFont="1" applyFill="1" applyBorder="1" applyAlignment="1">
      <alignment horizontal="left" vertical="center" wrapText="1"/>
    </xf>
    <xf numFmtId="0" fontId="5" fillId="0" borderId="1" xfId="0" applyFont="1" applyBorder="1" applyAlignment="1">
      <alignment horizontal="left" vertical="center" wrapText="1"/>
    </xf>
    <xf numFmtId="0" fontId="5" fillId="0" borderId="1" xfId="0" applyFont="1" applyFill="1" applyBorder="1" applyAlignment="1">
      <alignment horizontal="left" vertical="center" wrapText="1"/>
    </xf>
    <xf numFmtId="0" fontId="8" fillId="0" borderId="1" xfId="0" applyFont="1" applyBorder="1" applyAlignment="1">
      <alignment horizontal="left" vertical="center" wrapText="1"/>
    </xf>
    <xf numFmtId="0" fontId="9" fillId="0" borderId="0" xfId="0" applyFont="1" applyAlignment="1">
      <alignment horizontal="left" vertical="center" wrapText="1"/>
    </xf>
    <xf numFmtId="0" fontId="8" fillId="0" borderId="0" xfId="0" applyFont="1" applyAlignment="1">
      <alignment horizontal="left" vertical="center" wrapText="1"/>
    </xf>
    <xf numFmtId="0" fontId="3" fillId="5" borderId="2" xfId="0" applyFont="1" applyFill="1" applyBorder="1" applyAlignment="1">
      <alignment horizontal="left" vertical="center" wrapText="1"/>
    </xf>
    <xf numFmtId="0" fontId="5" fillId="0" borderId="0" xfId="0" applyFont="1" applyAlignment="1">
      <alignment vertical="center"/>
    </xf>
    <xf numFmtId="4" fontId="4" fillId="2" borderId="1" xfId="0" applyNumberFormat="1" applyFont="1" applyFill="1" applyBorder="1" applyAlignment="1">
      <alignment horizontal="left" vertical="center" wrapText="1"/>
    </xf>
    <xf numFmtId="0" fontId="10" fillId="4" borderId="1" xfId="0" applyFont="1" applyFill="1" applyBorder="1" applyAlignment="1">
      <alignment horizontal="left" vertical="center" wrapText="1"/>
    </xf>
    <xf numFmtId="0" fontId="7" fillId="4" borderId="1" xfId="0" applyFont="1" applyFill="1" applyBorder="1" applyAlignment="1">
      <alignment horizontal="left" vertical="center" wrapText="1"/>
    </xf>
    <xf numFmtId="0" fontId="4" fillId="2" borderId="2" xfId="5" applyNumberFormat="1" applyFont="1" applyFill="1" applyBorder="1" applyAlignment="1">
      <alignment horizontal="left" vertical="center" wrapText="1"/>
    </xf>
    <xf numFmtId="0" fontId="4" fillId="2" borderId="1" xfId="6" applyFont="1" applyFill="1" applyBorder="1" applyAlignment="1">
      <alignment horizontal="left" vertical="center" wrapText="1"/>
    </xf>
    <xf numFmtId="0" fontId="3" fillId="4" borderId="1" xfId="9" applyFont="1" applyFill="1" applyBorder="1" applyAlignment="1">
      <alignment horizontal="left" vertical="center"/>
    </xf>
    <xf numFmtId="0" fontId="3" fillId="4" borderId="1" xfId="9" applyFont="1" applyFill="1" applyBorder="1" applyAlignment="1">
      <alignment horizontal="left" vertical="center" wrapText="1"/>
    </xf>
    <xf numFmtId="0" fontId="4" fillId="4" borderId="1" xfId="9" applyFont="1" applyFill="1" applyBorder="1" applyAlignment="1">
      <alignment horizontal="left" vertical="center" wrapText="1"/>
    </xf>
    <xf numFmtId="0" fontId="4" fillId="2" borderId="1" xfId="9" applyFont="1" applyFill="1" applyBorder="1" applyAlignment="1">
      <alignment horizontal="left" vertical="center"/>
    </xf>
    <xf numFmtId="2" fontId="4" fillId="2" borderId="1" xfId="2" applyNumberFormat="1" applyFont="1" applyFill="1" applyBorder="1" applyAlignment="1" applyProtection="1">
      <alignment horizontal="left" vertical="center" wrapText="1"/>
      <protection locked="0"/>
    </xf>
    <xf numFmtId="0" fontId="4" fillId="2" borderId="1" xfId="9" applyFont="1" applyFill="1" applyBorder="1" applyAlignment="1">
      <alignment horizontal="left" vertical="center" wrapText="1"/>
    </xf>
    <xf numFmtId="0" fontId="3" fillId="3" borderId="1" xfId="9" applyFont="1" applyFill="1" applyBorder="1" applyAlignment="1">
      <alignment horizontal="left" vertical="center"/>
    </xf>
    <xf numFmtId="0" fontId="3" fillId="3" borderId="1" xfId="9" applyFont="1" applyFill="1" applyBorder="1" applyAlignment="1">
      <alignment horizontal="left" vertical="center" wrapText="1"/>
    </xf>
    <xf numFmtId="0" fontId="4" fillId="3" borderId="1" xfId="9" applyFont="1" applyFill="1" applyBorder="1" applyAlignment="1">
      <alignment horizontal="left" vertical="center" wrapText="1"/>
    </xf>
    <xf numFmtId="0" fontId="4" fillId="2" borderId="3" xfId="0" applyFont="1" applyFill="1" applyBorder="1" applyAlignment="1">
      <alignment horizontal="left" vertical="center"/>
    </xf>
    <xf numFmtId="0" fontId="3" fillId="2" borderId="0" xfId="0" applyFont="1" applyFill="1" applyAlignment="1">
      <alignment horizontal="left" vertical="center"/>
    </xf>
    <xf numFmtId="0" fontId="4" fillId="2" borderId="0" xfId="0" applyFont="1" applyFill="1" applyAlignment="1">
      <alignment horizontal="left" vertical="center" wrapText="1"/>
    </xf>
    <xf numFmtId="0" fontId="4" fillId="4" borderId="0" xfId="0" applyFont="1" applyFill="1" applyAlignment="1">
      <alignment horizontal="left" vertical="center" wrapText="1"/>
    </xf>
    <xf numFmtId="0" fontId="4" fillId="2" borderId="0" xfId="9" applyFont="1" applyFill="1" applyAlignment="1">
      <alignment vertical="center"/>
    </xf>
    <xf numFmtId="0" fontId="3" fillId="2" borderId="0" xfId="0" applyFont="1" applyFill="1" applyBorder="1" applyAlignment="1">
      <alignment horizontal="left" vertical="center"/>
    </xf>
    <xf numFmtId="0" fontId="4" fillId="0" borderId="1" xfId="2" applyFont="1" applyFill="1" applyBorder="1" applyAlignment="1">
      <alignment horizontal="left" vertical="center" wrapText="1"/>
    </xf>
    <xf numFmtId="2" fontId="4" fillId="0" borderId="1" xfId="2" applyNumberFormat="1" applyFont="1" applyFill="1" applyBorder="1" applyAlignment="1" applyProtection="1">
      <alignment horizontal="left" vertical="center" wrapText="1"/>
      <protection locked="0"/>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166" fontId="4" fillId="2" borderId="3" xfId="1" applyNumberFormat="1" applyFont="1" applyFill="1" applyBorder="1" applyAlignment="1">
      <alignment horizontal="left" vertical="center" wrapText="1"/>
    </xf>
    <xf numFmtId="0" fontId="5" fillId="2" borderId="0" xfId="0" applyFont="1" applyFill="1" applyAlignment="1">
      <alignment horizontal="left" vertical="center" wrapText="1"/>
    </xf>
    <xf numFmtId="168" fontId="3" fillId="7" borderId="1" xfId="0" applyNumberFormat="1" applyFont="1" applyFill="1" applyBorder="1" applyAlignment="1">
      <alignment horizontal="right" vertical="center"/>
    </xf>
    <xf numFmtId="168" fontId="3" fillId="9" borderId="1" xfId="0" applyNumberFormat="1" applyFont="1" applyFill="1" applyBorder="1" applyAlignment="1">
      <alignment horizontal="center" vertical="center" wrapText="1"/>
    </xf>
    <xf numFmtId="168" fontId="4" fillId="2" borderId="0" xfId="0" applyNumberFormat="1" applyFont="1" applyFill="1" applyAlignment="1">
      <alignment horizontal="right" vertical="center"/>
    </xf>
    <xf numFmtId="43" fontId="4" fillId="7" borderId="1" xfId="0" applyNumberFormat="1" applyFont="1" applyFill="1" applyBorder="1" applyAlignment="1">
      <alignment horizontal="left" vertical="center" wrapText="1"/>
    </xf>
    <xf numFmtId="168" fontId="3" fillId="2" borderId="0" xfId="0" applyNumberFormat="1" applyFont="1" applyFill="1" applyBorder="1" applyAlignment="1">
      <alignment horizontal="right" vertical="center"/>
    </xf>
    <xf numFmtId="168" fontId="3" fillId="6" borderId="1" xfId="0" applyNumberFormat="1" applyFont="1" applyFill="1" applyBorder="1" applyAlignment="1">
      <alignment horizontal="right" vertical="center"/>
    </xf>
    <xf numFmtId="168" fontId="3" fillId="8" borderId="1" xfId="0" applyNumberFormat="1" applyFont="1" applyFill="1" applyBorder="1" applyAlignment="1">
      <alignment horizontal="right" vertical="center"/>
    </xf>
    <xf numFmtId="168" fontId="3" fillId="3" borderId="1" xfId="0" applyNumberFormat="1" applyFont="1" applyFill="1" applyBorder="1" applyAlignment="1">
      <alignment horizontal="right" vertical="center"/>
    </xf>
    <xf numFmtId="168" fontId="3" fillId="4" borderId="1" xfId="0" applyNumberFormat="1" applyFont="1" applyFill="1" applyBorder="1" applyAlignment="1">
      <alignment horizontal="right" vertical="center"/>
    </xf>
    <xf numFmtId="168" fontId="4" fillId="0" borderId="1" xfId="0" applyNumberFormat="1" applyFont="1" applyFill="1" applyBorder="1" applyAlignment="1">
      <alignment horizontal="right" vertical="center"/>
    </xf>
    <xf numFmtId="168" fontId="4" fillId="2" borderId="1" xfId="0" applyNumberFormat="1" applyFont="1" applyFill="1" applyBorder="1" applyAlignment="1">
      <alignment horizontal="right" vertical="center"/>
    </xf>
    <xf numFmtId="168" fontId="4" fillId="2" borderId="3" xfId="0" applyNumberFormat="1" applyFont="1" applyFill="1" applyBorder="1" applyAlignment="1">
      <alignment horizontal="right" vertical="center" wrapText="1"/>
    </xf>
    <xf numFmtId="168" fontId="4" fillId="2" borderId="1" xfId="3" applyNumberFormat="1" applyFont="1" applyFill="1" applyBorder="1" applyAlignment="1">
      <alignment horizontal="right" vertical="center" wrapText="1"/>
    </xf>
    <xf numFmtId="168" fontId="4" fillId="2" borderId="1" xfId="0" applyNumberFormat="1" applyFont="1" applyFill="1" applyBorder="1" applyAlignment="1">
      <alignment horizontal="right" vertical="center" wrapText="1"/>
    </xf>
    <xf numFmtId="168" fontId="5" fillId="4" borderId="1" xfId="0" applyNumberFormat="1" applyFont="1" applyFill="1" applyBorder="1" applyAlignment="1">
      <alignment horizontal="right" vertical="center"/>
    </xf>
    <xf numFmtId="168" fontId="4" fillId="4" borderId="1" xfId="8" applyNumberFormat="1" applyFont="1" applyFill="1" applyBorder="1" applyAlignment="1">
      <alignment horizontal="right" vertical="center"/>
    </xf>
    <xf numFmtId="168" fontId="5" fillId="2" borderId="6" xfId="8" applyNumberFormat="1" applyFont="1" applyFill="1" applyBorder="1" applyAlignment="1">
      <alignment horizontal="right" vertical="center"/>
    </xf>
    <xf numFmtId="168" fontId="3" fillId="4" borderId="1" xfId="8" applyNumberFormat="1" applyFont="1" applyFill="1" applyBorder="1" applyAlignment="1">
      <alignment horizontal="right" vertical="center"/>
    </xf>
    <xf numFmtId="168" fontId="4" fillId="2" borderId="1" xfId="1" applyNumberFormat="1" applyFont="1" applyFill="1" applyBorder="1" applyAlignment="1">
      <alignment horizontal="right" vertical="center"/>
    </xf>
    <xf numFmtId="168" fontId="4" fillId="4" borderId="1" xfId="0" applyNumberFormat="1" applyFont="1" applyFill="1" applyBorder="1" applyAlignment="1">
      <alignment horizontal="right" vertical="center"/>
    </xf>
    <xf numFmtId="168" fontId="3" fillId="3" borderId="1" xfId="8" applyNumberFormat="1" applyFont="1" applyFill="1" applyBorder="1" applyAlignment="1">
      <alignment horizontal="right" vertical="center"/>
    </xf>
    <xf numFmtId="168" fontId="4" fillId="2" borderId="1" xfId="1" applyNumberFormat="1" applyFont="1" applyFill="1" applyBorder="1" applyAlignment="1">
      <alignment horizontal="right" vertical="center" wrapText="1"/>
    </xf>
    <xf numFmtId="168" fontId="3" fillId="5" borderId="1" xfId="0" applyNumberFormat="1" applyFont="1" applyFill="1" applyBorder="1" applyAlignment="1">
      <alignment horizontal="right" vertical="center"/>
    </xf>
    <xf numFmtId="168" fontId="3" fillId="5" borderId="1" xfId="8" applyNumberFormat="1" applyFont="1" applyFill="1" applyBorder="1" applyAlignment="1">
      <alignment horizontal="right" vertical="center"/>
    </xf>
    <xf numFmtId="168" fontId="10" fillId="4" borderId="1" xfId="8" applyNumberFormat="1" applyFont="1" applyFill="1" applyBorder="1" applyAlignment="1">
      <alignment horizontal="right" vertical="center"/>
    </xf>
    <xf numFmtId="168" fontId="4" fillId="2" borderId="1" xfId="8" applyNumberFormat="1" applyFont="1" applyFill="1" applyBorder="1" applyAlignment="1">
      <alignment horizontal="right" vertical="center" wrapText="1"/>
    </xf>
    <xf numFmtId="168" fontId="4" fillId="2" borderId="1" xfId="8" applyNumberFormat="1" applyFont="1" applyFill="1" applyBorder="1" applyAlignment="1">
      <alignment horizontal="right" vertical="center"/>
    </xf>
    <xf numFmtId="168" fontId="3" fillId="4" borderId="1" xfId="9" applyNumberFormat="1" applyFont="1" applyFill="1" applyBorder="1" applyAlignment="1">
      <alignment horizontal="right" vertical="center"/>
    </xf>
    <xf numFmtId="168" fontId="4" fillId="2" borderId="1" xfId="9" applyNumberFormat="1" applyFont="1" applyFill="1" applyBorder="1" applyAlignment="1">
      <alignment horizontal="right" vertical="center"/>
    </xf>
    <xf numFmtId="168" fontId="3" fillId="3" borderId="1" xfId="9" applyNumberFormat="1" applyFont="1" applyFill="1" applyBorder="1" applyAlignment="1">
      <alignment horizontal="right" vertical="center"/>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2" xfId="0" applyFont="1" applyFill="1" applyBorder="1" applyAlignment="1">
      <alignment horizontal="left" vertical="center"/>
    </xf>
    <xf numFmtId="0" fontId="4" fillId="0" borderId="2" xfId="0" applyFont="1" applyFill="1" applyBorder="1" applyAlignment="1">
      <alignment horizontal="left" vertical="center" wrapText="1"/>
    </xf>
    <xf numFmtId="0" fontId="4" fillId="0" borderId="2" xfId="0" applyFont="1" applyFill="1" applyBorder="1" applyAlignment="1">
      <alignment horizontal="left" vertical="center"/>
    </xf>
    <xf numFmtId="0" fontId="4" fillId="2" borderId="2" xfId="2" applyFont="1" applyFill="1" applyBorder="1" applyAlignment="1">
      <alignment horizontal="left" vertical="center" wrapText="1"/>
    </xf>
    <xf numFmtId="168" fontId="4" fillId="2" borderId="2" xfId="0" applyNumberFormat="1" applyFont="1" applyFill="1" applyBorder="1" applyAlignment="1">
      <alignment vertical="center"/>
    </xf>
    <xf numFmtId="168" fontId="4" fillId="2" borderId="1" xfId="3" applyNumberFormat="1" applyFont="1" applyFill="1" applyBorder="1" applyAlignment="1">
      <alignment vertical="center" wrapText="1"/>
    </xf>
    <xf numFmtId="168" fontId="4" fillId="2" borderId="0" xfId="0" applyNumberFormat="1" applyFont="1" applyFill="1" applyAlignment="1">
      <alignment vertical="center"/>
    </xf>
    <xf numFmtId="170" fontId="4" fillId="4" borderId="1" xfId="8" applyNumberFormat="1" applyFont="1" applyFill="1" applyBorder="1" applyAlignment="1">
      <alignment horizontal="left" vertical="center" wrapText="1"/>
    </xf>
    <xf numFmtId="170" fontId="4" fillId="0" borderId="1" xfId="8" applyNumberFormat="1" applyFont="1" applyFill="1" applyBorder="1" applyAlignment="1">
      <alignment horizontal="right" vertical="center"/>
    </xf>
    <xf numFmtId="43" fontId="14" fillId="7" borderId="1" xfId="0" applyNumberFormat="1" applyFont="1" applyFill="1" applyBorder="1" applyAlignment="1">
      <alignment horizontal="left" vertical="center" wrapText="1"/>
    </xf>
    <xf numFmtId="43" fontId="3" fillId="6" borderId="1" xfId="0" applyNumberFormat="1" applyFont="1" applyFill="1" applyBorder="1" applyAlignment="1">
      <alignment horizontal="left" vertical="center" wrapText="1"/>
    </xf>
    <xf numFmtId="41" fontId="4" fillId="2" borderId="0" xfId="8" applyFont="1" applyFill="1" applyAlignment="1">
      <alignment vertical="center"/>
    </xf>
    <xf numFmtId="170" fontId="16" fillId="6" borderId="1" xfId="8" applyNumberFormat="1" applyFont="1" applyFill="1" applyBorder="1" applyAlignment="1">
      <alignment horizontal="left" vertical="center" wrapText="1"/>
    </xf>
    <xf numFmtId="41" fontId="4" fillId="7" borderId="1" xfId="8" applyFont="1" applyFill="1" applyBorder="1" applyAlignment="1">
      <alignment horizontal="left" vertical="center" wrapText="1"/>
    </xf>
    <xf numFmtId="168" fontId="4" fillId="0" borderId="0" xfId="0" applyNumberFormat="1" applyFont="1" applyFill="1" applyAlignment="1">
      <alignment vertical="center"/>
    </xf>
    <xf numFmtId="168" fontId="12" fillId="2" borderId="0" xfId="0" applyNumberFormat="1" applyFont="1" applyFill="1" applyAlignment="1">
      <alignment horizontal="right" vertical="center"/>
    </xf>
    <xf numFmtId="0" fontId="15" fillId="2" borderId="0" xfId="0" applyFont="1" applyFill="1" applyAlignment="1">
      <alignment horizontal="left" vertical="center"/>
    </xf>
    <xf numFmtId="0" fontId="13" fillId="2" borderId="0" xfId="0" applyFont="1" applyFill="1" applyAlignment="1">
      <alignment horizontal="left" vertical="center" wrapText="1"/>
    </xf>
    <xf numFmtId="168" fontId="13" fillId="2" borderId="0" xfId="0" applyNumberFormat="1" applyFont="1" applyFill="1" applyAlignment="1">
      <alignment horizontal="right" vertical="center"/>
    </xf>
    <xf numFmtId="0" fontId="13" fillId="2" borderId="0" xfId="0" applyFont="1" applyFill="1" applyAlignment="1">
      <alignment vertical="center"/>
    </xf>
    <xf numFmtId="0" fontId="4" fillId="0" borderId="3" xfId="0" applyFont="1" applyFill="1" applyBorder="1" applyAlignment="1">
      <alignment horizontal="left" vertical="center" wrapText="1"/>
    </xf>
    <xf numFmtId="0" fontId="4" fillId="2" borderId="3" xfId="0" applyFont="1" applyFill="1" applyBorder="1" applyAlignment="1">
      <alignment horizontal="left" vertical="center" wrapText="1"/>
    </xf>
    <xf numFmtId="168" fontId="4" fillId="7" borderId="1" xfId="0" applyNumberFormat="1" applyFont="1" applyFill="1" applyBorder="1" applyAlignment="1">
      <alignment horizontal="left" vertical="center" wrapText="1"/>
    </xf>
    <xf numFmtId="168" fontId="4" fillId="2" borderId="2" xfId="0" applyNumberFormat="1" applyFont="1" applyFill="1" applyBorder="1" applyAlignment="1">
      <alignment vertical="center" wrapText="1"/>
    </xf>
    <xf numFmtId="168" fontId="4" fillId="2" borderId="1" xfId="0" applyNumberFormat="1" applyFont="1" applyFill="1" applyBorder="1" applyAlignment="1">
      <alignment vertical="center" wrapText="1"/>
    </xf>
    <xf numFmtId="0" fontId="4" fillId="2" borderId="2" xfId="0" applyFont="1" applyFill="1" applyBorder="1" applyAlignment="1">
      <alignment horizontal="left" vertical="center"/>
    </xf>
    <xf numFmtId="0" fontId="4" fillId="2" borderId="4" xfId="0" applyFont="1" applyFill="1" applyBorder="1" applyAlignment="1">
      <alignment horizontal="left" vertical="center"/>
    </xf>
    <xf numFmtId="166" fontId="4" fillId="2" borderId="2" xfId="1" applyNumberFormat="1" applyFont="1" applyFill="1" applyBorder="1" applyAlignment="1">
      <alignment horizontal="left" vertical="center" wrapText="1"/>
    </xf>
    <xf numFmtId="166" fontId="4" fillId="2" borderId="4" xfId="1" applyNumberFormat="1"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3" xfId="0" applyFont="1" applyFill="1" applyBorder="1" applyAlignment="1">
      <alignment horizontal="left" vertical="center"/>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2" borderId="4" xfId="0" applyFont="1" applyFill="1" applyBorder="1" applyAlignment="1">
      <alignment horizontal="left"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2" xfId="9" applyFont="1" applyFill="1" applyBorder="1" applyAlignment="1">
      <alignment horizontal="left" vertical="center" wrapText="1"/>
    </xf>
    <xf numFmtId="0" fontId="4" fillId="2" borderId="3" xfId="9" applyFont="1" applyFill="1" applyBorder="1" applyAlignment="1">
      <alignment horizontal="left" vertical="center" wrapText="1"/>
    </xf>
    <xf numFmtId="0" fontId="6" fillId="2" borderId="0" xfId="0" applyFont="1" applyFill="1" applyBorder="1" applyAlignment="1">
      <alignment horizontal="center" vertical="center"/>
    </xf>
    <xf numFmtId="168" fontId="6" fillId="2" borderId="0" xfId="0" applyNumberFormat="1" applyFont="1" applyFill="1" applyBorder="1" applyAlignment="1">
      <alignment horizontal="center" vertical="center"/>
    </xf>
    <xf numFmtId="0" fontId="5" fillId="2" borderId="4" xfId="0" applyFont="1" applyFill="1" applyBorder="1" applyAlignment="1">
      <alignment horizontal="left" vertical="center"/>
    </xf>
    <xf numFmtId="0" fontId="5" fillId="2" borderId="3" xfId="0" applyFont="1" applyFill="1" applyBorder="1" applyAlignment="1">
      <alignment horizontal="left" vertical="center"/>
    </xf>
    <xf numFmtId="0" fontId="4" fillId="0" borderId="2" xfId="2" applyFont="1" applyFill="1" applyBorder="1" applyAlignment="1">
      <alignment horizontal="left" vertical="center" wrapText="1"/>
    </xf>
    <xf numFmtId="0" fontId="4" fillId="0" borderId="4" xfId="2" applyFont="1" applyFill="1" applyBorder="1" applyAlignment="1">
      <alignment horizontal="left" vertical="center" wrapText="1"/>
    </xf>
    <xf numFmtId="0" fontId="4" fillId="0" borderId="3" xfId="2"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5"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5" xfId="0" applyFont="1" applyFill="1" applyBorder="1" applyAlignment="1">
      <alignment horizontal="left" vertical="center" wrapText="1"/>
    </xf>
    <xf numFmtId="168" fontId="4" fillId="2" borderId="2" xfId="0" applyNumberFormat="1" applyFont="1" applyFill="1" applyBorder="1" applyAlignment="1">
      <alignment horizontal="right" vertical="center" wrapText="1"/>
    </xf>
    <xf numFmtId="168" fontId="4" fillId="2" borderId="4" xfId="0" applyNumberFormat="1" applyFont="1" applyFill="1" applyBorder="1" applyAlignment="1">
      <alignment horizontal="right" vertical="center" wrapText="1"/>
    </xf>
    <xf numFmtId="168" fontId="4" fillId="2" borderId="3" xfId="0" applyNumberFormat="1" applyFont="1" applyFill="1" applyBorder="1" applyAlignment="1">
      <alignment horizontal="right" vertical="center" wrapText="1"/>
    </xf>
    <xf numFmtId="9" fontId="4" fillId="2" borderId="7" xfId="0" applyNumberFormat="1" applyFont="1" applyFill="1" applyBorder="1" applyAlignment="1">
      <alignment horizontal="left" vertical="center" wrapText="1"/>
    </xf>
    <xf numFmtId="9" fontId="4" fillId="2" borderId="8" xfId="0" applyNumberFormat="1" applyFont="1" applyFill="1" applyBorder="1" applyAlignment="1">
      <alignment horizontal="left" vertical="center" wrapText="1"/>
    </xf>
    <xf numFmtId="9" fontId="4" fillId="2" borderId="5" xfId="0" applyNumberFormat="1"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168" fontId="4" fillId="2" borderId="2" xfId="0" applyNumberFormat="1" applyFont="1" applyFill="1" applyBorder="1" applyAlignment="1">
      <alignment horizontal="right" vertical="center"/>
    </xf>
    <xf numFmtId="168" fontId="4" fillId="2" borderId="4" xfId="0" applyNumberFormat="1" applyFont="1" applyFill="1" applyBorder="1" applyAlignment="1">
      <alignment horizontal="right" vertical="center"/>
    </xf>
    <xf numFmtId="168" fontId="4" fillId="2" borderId="3" xfId="0" applyNumberFormat="1" applyFont="1" applyFill="1" applyBorder="1" applyAlignment="1">
      <alignment horizontal="right" vertical="center"/>
    </xf>
    <xf numFmtId="0" fontId="8" fillId="0" borderId="2" xfId="0" applyFont="1" applyFill="1" applyBorder="1" applyAlignment="1">
      <alignment horizontal="left" vertical="center" wrapText="1"/>
    </xf>
    <xf numFmtId="0" fontId="8" fillId="0" borderId="4" xfId="0" applyFont="1" applyFill="1" applyBorder="1" applyAlignment="1">
      <alignment horizontal="left" vertical="center" wrapText="1"/>
    </xf>
    <xf numFmtId="0" fontId="8" fillId="0" borderId="3" xfId="0" applyFont="1" applyFill="1" applyBorder="1" applyAlignment="1">
      <alignment horizontal="left" vertical="center" wrapText="1"/>
    </xf>
    <xf numFmtId="168" fontId="4" fillId="2" borderId="2" xfId="3" applyNumberFormat="1" applyFont="1" applyFill="1" applyBorder="1" applyAlignment="1">
      <alignment horizontal="right" vertical="center" wrapText="1"/>
    </xf>
    <xf numFmtId="168" fontId="4" fillId="2" borderId="4" xfId="3" applyNumberFormat="1" applyFont="1" applyFill="1" applyBorder="1" applyAlignment="1">
      <alignment horizontal="right" vertical="center" wrapText="1"/>
    </xf>
    <xf numFmtId="168" fontId="4" fillId="2" borderId="3" xfId="3" applyNumberFormat="1" applyFont="1" applyFill="1" applyBorder="1" applyAlignment="1">
      <alignment horizontal="right" vertical="center" wrapText="1"/>
    </xf>
    <xf numFmtId="168" fontId="4" fillId="2" borderId="1" xfId="3" applyNumberFormat="1" applyFont="1" applyFill="1" applyBorder="1" applyAlignment="1">
      <alignment horizontal="right" vertical="center" wrapText="1"/>
    </xf>
    <xf numFmtId="166" fontId="4" fillId="0" borderId="2" xfId="7" applyNumberFormat="1" applyFont="1" applyFill="1" applyBorder="1" applyAlignment="1">
      <alignment horizontal="left" vertical="center" wrapText="1"/>
    </xf>
    <xf numFmtId="166" fontId="4" fillId="0" borderId="3" xfId="7" applyNumberFormat="1" applyFont="1" applyFill="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2" borderId="2" xfId="9" applyFont="1" applyFill="1" applyBorder="1" applyAlignment="1">
      <alignment horizontal="center" vertical="center"/>
    </xf>
    <xf numFmtId="0" fontId="4" fillId="2" borderId="3" xfId="9" applyFont="1" applyFill="1" applyBorder="1" applyAlignment="1">
      <alignment horizontal="center" vertical="center"/>
    </xf>
    <xf numFmtId="2" fontId="4" fillId="2" borderId="2" xfId="2" applyNumberFormat="1" applyFont="1" applyFill="1" applyBorder="1" applyAlignment="1" applyProtection="1">
      <alignment horizontal="left" vertical="center" wrapText="1"/>
      <protection locked="0"/>
    </xf>
    <xf numFmtId="2" fontId="4" fillId="2" borderId="3" xfId="2" applyNumberFormat="1" applyFont="1" applyFill="1" applyBorder="1" applyAlignment="1" applyProtection="1">
      <alignment horizontal="left" vertical="center" wrapText="1"/>
      <protection locked="0"/>
    </xf>
    <xf numFmtId="0" fontId="4" fillId="2" borderId="2" xfId="6" applyFont="1" applyFill="1" applyBorder="1" applyAlignment="1">
      <alignment horizontal="left" vertical="center" wrapText="1"/>
    </xf>
    <xf numFmtId="0" fontId="4" fillId="2" borderId="3" xfId="6" applyFont="1" applyFill="1" applyBorder="1" applyAlignment="1">
      <alignment horizontal="left" vertical="center" wrapText="1"/>
    </xf>
    <xf numFmtId="0" fontId="4" fillId="2" borderId="2" xfId="5" applyNumberFormat="1" applyFont="1" applyFill="1" applyBorder="1" applyAlignment="1">
      <alignment horizontal="left" vertical="center" wrapText="1"/>
    </xf>
    <xf numFmtId="0" fontId="4" fillId="2" borderId="3" xfId="5" applyNumberFormat="1" applyFont="1" applyFill="1" applyBorder="1" applyAlignment="1">
      <alignment horizontal="left" vertical="center" wrapText="1"/>
    </xf>
  </cellXfs>
  <cellStyles count="24">
    <cellStyle name="Millares" xfId="1" builtinId="3"/>
    <cellStyle name="Millares [0]" xfId="8" builtinId="6"/>
    <cellStyle name="Millares [0] 2" xfId="13"/>
    <cellStyle name="Millares [0] 2 2 2" xfId="20"/>
    <cellStyle name="Millares [0] 3" xfId="18"/>
    <cellStyle name="Millares 10" xfId="7"/>
    <cellStyle name="Millares 13" xfId="15"/>
    <cellStyle name="Millares 19 2" xfId="3"/>
    <cellStyle name="Millares 2" xfId="10"/>
    <cellStyle name="Millares 2 2" xfId="12"/>
    <cellStyle name="Millares 2 2 2" xfId="21"/>
    <cellStyle name="Millares 5 2 2" xfId="5"/>
    <cellStyle name="Moneda [0] 2 2" xfId="22"/>
    <cellStyle name="Moneda [0] 6" xfId="4"/>
    <cellStyle name="Normal" xfId="0" builtinId="0"/>
    <cellStyle name="Normal 2" xfId="9"/>
    <cellStyle name="Normal 2 2 2" xfId="2"/>
    <cellStyle name="Normal 3" xfId="14"/>
    <cellStyle name="Normal 3 2" xfId="11"/>
    <cellStyle name="Normal 4 2" xfId="6"/>
    <cellStyle name="Porcentaje 2 2 2" xfId="16"/>
    <cellStyle name="Porcentaje 4" xfId="17"/>
    <cellStyle name="Porcentaje 5 2" xfId="19"/>
    <cellStyle name="Porcentaje 7" xfId="23"/>
  </cellStyles>
  <dxfs count="0"/>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haredStrings" Target="sharedStrings.xml"/><Relationship Id="rId5" Type="http://schemas.openxmlformats.org/officeDocument/2006/relationships/externalLink" Target="externalLinks/externalLink4.xml"/><Relationship Id="rId10"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USERS\INDUSTRIA\BASES\INDICE%20PRODUCCION%20REAL\INDICE90%20(NUEVO%2098-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TEMP\ITCR94%20(IPM)%201994=100%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TEMP\PRECIOS%20PROM94=100copi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users\LCHARRVE\LFCH\varios\BOLETIN1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USERS\DOCSEGUIMACRO\RECIBIDOS\DICIEMBRE\CAMBIARIA\CAMSEG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Z\Z\TEMP\ITCR94%20(IPM)%201994=100%2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K:\users\Lcharrve\REVISTA\CONSOLIDADO\FPjul9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s"/>
      <sheetName val="VAR MENSUAL"/>
      <sheetName val="VAR ANUAL"/>
      <sheetName val="VAR ACUMULA CORRIDA"/>
      <sheetName val="VAR ACUMULA ANUAL"/>
      <sheetName val="EJERCICIO CH ACUM VAR% "/>
      <sheetName val="Table 17 Var anual"/>
      <sheetName val="Tabla 17 Promedio"/>
      <sheetName val="Promedio"/>
    </sheetNames>
    <sheetDataSet>
      <sheetData sheetId="0"/>
      <sheetData sheetId="1" refreshError="1"/>
      <sheetData sheetId="2" refreshError="1"/>
      <sheetData sheetId="3" refreshError="1"/>
      <sheetData sheetId="4"/>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SAS"/>
      <sheetName val="DIARIO"/>
      <sheetName val="ITCR FIN DE"/>
      <sheetName val="ITCRIPC(NT)"/>
      <sheetName val="ITCRIPP(NT)"/>
      <sheetName val="GRAFICO ITCR"/>
      <sheetName val="EST. IPM - IPC"/>
      <sheetName val="grfipc"/>
      <sheetName val="ITCRIPP(T)"/>
      <sheetName val="ITCRIPC(T)"/>
      <sheetName val="revista"/>
      <sheetName val="ITCR(TR-NTR)"/>
      <sheetName val="ITCRFMI"/>
      <sheetName val="Gráfico3"/>
      <sheetName val="RESULTADOS"/>
    </sheetNames>
    <sheetDataSet>
      <sheetData sheetId="0"/>
      <sheetData sheetId="1"/>
      <sheetData sheetId="2"/>
      <sheetData sheetId="3"/>
      <sheetData sheetId="4"/>
      <sheetData sheetId="5" refreshError="1"/>
      <sheetData sheetId="6"/>
      <sheetData sheetId="7"/>
      <sheetData sheetId="8"/>
      <sheetData sheetId="9"/>
      <sheetData sheetId="10"/>
      <sheetData sheetId="11"/>
      <sheetData sheetId="12"/>
      <sheetData sheetId="13" refreshError="1"/>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PM"/>
      <sheetName val="IPC"/>
      <sheetName val="EMPALMES"/>
      <sheetName val="WPI"/>
    </sheetNames>
    <sheetDataSet>
      <sheetData sheetId="0">
        <row r="1">
          <cell r="A1" t="str">
            <v>CODIGO SERIE</v>
          </cell>
          <cell r="B1" t="str">
            <v>63...</v>
          </cell>
          <cell r="C1" t="str">
            <v>63...</v>
          </cell>
          <cell r="D1" t="str">
            <v>63...</v>
          </cell>
          <cell r="E1" t="str">
            <v>63...</v>
          </cell>
          <cell r="F1" t="str">
            <v>63...</v>
          </cell>
          <cell r="G1" t="str">
            <v>64...</v>
          </cell>
          <cell r="H1" t="str">
            <v>63...</v>
          </cell>
          <cell r="I1" t="str">
            <v>63A..</v>
          </cell>
          <cell r="J1" t="str">
            <v>63...</v>
          </cell>
          <cell r="K1" t="str">
            <v>63...</v>
          </cell>
          <cell r="L1" t="str">
            <v>63...</v>
          </cell>
          <cell r="M1" t="str">
            <v>63...</v>
          </cell>
          <cell r="O1" t="str">
            <v>63...</v>
          </cell>
          <cell r="P1" t="str">
            <v>63...</v>
          </cell>
          <cell r="Q1" t="str">
            <v>64...</v>
          </cell>
          <cell r="R1" t="str">
            <v>63...</v>
          </cell>
          <cell r="S1" t="str">
            <v>63...</v>
          </cell>
          <cell r="T1" t="str">
            <v>64...</v>
          </cell>
          <cell r="U1" t="str">
            <v>64...</v>
          </cell>
          <cell r="V1" t="str">
            <v>63...</v>
          </cell>
        </row>
        <row r="2">
          <cell r="A2" t="str">
            <v>CODIGO PAÍS</v>
          </cell>
          <cell r="B2" t="str">
            <v>111</v>
          </cell>
          <cell r="C2" t="str">
            <v>134</v>
          </cell>
          <cell r="D2" t="str">
            <v>158</v>
          </cell>
          <cell r="E2" t="str">
            <v>138</v>
          </cell>
          <cell r="F2" t="str">
            <v>184</v>
          </cell>
          <cell r="G2" t="str">
            <v>132</v>
          </cell>
          <cell r="H2" t="str">
            <v>112</v>
          </cell>
          <cell r="I2" t="str">
            <v>136</v>
          </cell>
          <cell r="J2" t="str">
            <v>124</v>
          </cell>
          <cell r="K2" t="str">
            <v>146</v>
          </cell>
          <cell r="L2" t="str">
            <v>156</v>
          </cell>
          <cell r="M2" t="str">
            <v>144</v>
          </cell>
          <cell r="O2" t="str">
            <v>273</v>
          </cell>
          <cell r="P2" t="str">
            <v>299</v>
          </cell>
          <cell r="Q2" t="str">
            <v>248</v>
          </cell>
          <cell r="R2" t="str">
            <v>223</v>
          </cell>
          <cell r="S2" t="str">
            <v>228</v>
          </cell>
          <cell r="T2" t="str">
            <v>293</v>
          </cell>
          <cell r="U2" t="str">
            <v>283</v>
          </cell>
          <cell r="V2" t="str">
            <v>213</v>
          </cell>
        </row>
        <row r="3">
          <cell r="A3" t="str">
            <v>CODIGO</v>
          </cell>
        </row>
        <row r="4">
          <cell r="A4" t="str">
            <v>PAIS</v>
          </cell>
          <cell r="B4" t="str">
            <v>USA</v>
          </cell>
          <cell r="C4" t="str">
            <v>ALEMANIA</v>
          </cell>
          <cell r="D4" t="str">
            <v>JAPON</v>
          </cell>
          <cell r="E4" t="str">
            <v>HOLANDA</v>
          </cell>
          <cell r="F4" t="str">
            <v>ESPANA</v>
          </cell>
          <cell r="G4" t="str">
            <v>FRANCIA</v>
          </cell>
          <cell r="H4" t="str">
            <v>REINO U.</v>
          </cell>
          <cell r="I4" t="str">
            <v>ITALIA</v>
          </cell>
          <cell r="J4" t="str">
            <v>BELGICA</v>
          </cell>
          <cell r="K4" t="str">
            <v>SUIZA</v>
          </cell>
          <cell r="L4" t="str">
            <v>CANADA</v>
          </cell>
          <cell r="M4" t="str">
            <v>SUECIA</v>
          </cell>
          <cell r="N4" t="str">
            <v/>
          </cell>
          <cell r="O4" t="str">
            <v>MEXICO</v>
          </cell>
          <cell r="P4" t="str">
            <v>VENEZUELA</v>
          </cell>
          <cell r="Q4" t="str">
            <v>ECUADOR</v>
          </cell>
          <cell r="R4" t="str">
            <v>BRASIL</v>
          </cell>
          <cell r="S4" t="str">
            <v>CHILE</v>
          </cell>
          <cell r="T4" t="str">
            <v>PERU</v>
          </cell>
          <cell r="U4" t="str">
            <v>PANAMA</v>
          </cell>
          <cell r="V4" t="str">
            <v>ARGENTINA</v>
          </cell>
        </row>
        <row r="5">
          <cell r="A5">
            <v>31747</v>
          </cell>
          <cell r="B5">
            <v>82.797888020980565</v>
          </cell>
          <cell r="C5">
            <v>90.36436276816832</v>
          </cell>
          <cell r="D5">
            <v>104.59886540271191</v>
          </cell>
          <cell r="E5">
            <v>91.224949774120432</v>
          </cell>
          <cell r="F5">
            <v>81.920707257246221</v>
          </cell>
          <cell r="G5">
            <v>81.222316558271274</v>
          </cell>
          <cell r="H5">
            <v>73.053255085399655</v>
          </cell>
          <cell r="I5">
            <v>69.082385398020335</v>
          </cell>
          <cell r="J5">
            <v>98.936102584903892</v>
          </cell>
          <cell r="K5">
            <v>91.596271035341502</v>
          </cell>
          <cell r="L5">
            <v>83.921329448517852</v>
          </cell>
          <cell r="M5">
            <v>73.384926231846507</v>
          </cell>
          <cell r="O5">
            <v>12.304143436029321</v>
          </cell>
          <cell r="P5">
            <v>7.1000870707738404</v>
          </cell>
          <cell r="Q5">
            <v>4.909975179795004</v>
          </cell>
          <cell r="R5">
            <v>5.180377402216365E-7</v>
          </cell>
          <cell r="S5">
            <v>38.020257220917756</v>
          </cell>
          <cell r="T5">
            <v>5.5878856302097007E-4</v>
          </cell>
          <cell r="U5">
            <v>93.533529213964911</v>
          </cell>
          <cell r="V5">
            <v>8.1812244706614811E-3</v>
          </cell>
        </row>
        <row r="6">
          <cell r="A6">
            <v>31778</v>
          </cell>
          <cell r="B6">
            <v>83.462264856103062</v>
          </cell>
          <cell r="C6">
            <v>89.985873482186378</v>
          </cell>
          <cell r="D6">
            <v>103.76871542988557</v>
          </cell>
          <cell r="E6">
            <v>91.319483495813614</v>
          </cell>
          <cell r="F6">
            <v>82.101348643512324</v>
          </cell>
          <cell r="G6">
            <v>81.966564575593111</v>
          </cell>
          <cell r="H6">
            <v>73.744066567444349</v>
          </cell>
          <cell r="I6">
            <v>69.845061355348875</v>
          </cell>
          <cell r="J6">
            <v>98.096366887009907</v>
          </cell>
          <cell r="K6">
            <v>90.791912957984678</v>
          </cell>
          <cell r="L6">
            <v>84.376433871857245</v>
          </cell>
          <cell r="M6">
            <v>74.043087552939767</v>
          </cell>
          <cell r="O6">
            <v>13.221579310596368</v>
          </cell>
          <cell r="P6">
            <v>7.473523875294938</v>
          </cell>
          <cell r="Q6">
            <v>4.998369144934304</v>
          </cell>
          <cell r="R6">
            <v>5.7117097030218014E-7</v>
          </cell>
          <cell r="S6">
            <v>37.702774869548563</v>
          </cell>
          <cell r="T6">
            <v>5.9550721555452421E-4</v>
          </cell>
          <cell r="U6">
            <v>93.64787324300606</v>
          </cell>
          <cell r="V6">
            <v>8.6158002796441081E-3</v>
          </cell>
        </row>
        <row r="7">
          <cell r="A7">
            <v>31809</v>
          </cell>
          <cell r="B7">
            <v>83.877499654040221</v>
          </cell>
          <cell r="C7">
            <v>89.796628349997761</v>
          </cell>
          <cell r="D7">
            <v>103.65012211593394</v>
          </cell>
          <cell r="E7">
            <v>91.035883285523695</v>
          </cell>
          <cell r="F7">
            <v>82.191668881956844</v>
          </cell>
          <cell r="G7">
            <v>82.115414726129714</v>
          </cell>
          <cell r="H7">
            <v>74.003120657368669</v>
          </cell>
          <cell r="I7">
            <v>69.965483874927074</v>
          </cell>
          <cell r="J7">
            <v>97.714669128907531</v>
          </cell>
          <cell r="K7">
            <v>90.590823193588591</v>
          </cell>
          <cell r="L7">
            <v>84.103371767119611</v>
          </cell>
          <cell r="M7">
            <v>74.207627214562876</v>
          </cell>
          <cell r="O7">
            <v>14.007250658543047</v>
          </cell>
          <cell r="P7">
            <v>8.067192590930695</v>
          </cell>
          <cell r="Q7">
            <v>5.1250372165191971</v>
          </cell>
          <cell r="R7">
            <v>6.2910517444354728E-7</v>
          </cell>
          <cell r="S7">
            <v>38.034688007768061</v>
          </cell>
          <cell r="T7">
            <v>6.2855494820827495E-4</v>
          </cell>
          <cell r="U7">
            <v>93.590700751769972</v>
          </cell>
          <cell r="V7">
            <v>9.2101006993550501E-3</v>
          </cell>
        </row>
        <row r="8">
          <cell r="A8">
            <v>31837</v>
          </cell>
          <cell r="B8">
            <v>84.043593380144586</v>
          </cell>
          <cell r="C8">
            <v>89.891250916092076</v>
          </cell>
          <cell r="D8">
            <v>103.76871542988557</v>
          </cell>
          <cell r="E8">
            <v>91.035883285523695</v>
          </cell>
          <cell r="F8">
            <v>82.281989120401349</v>
          </cell>
          <cell r="G8">
            <v>82.214647248033714</v>
          </cell>
          <cell r="H8">
            <v>74.175823096194975</v>
          </cell>
          <cell r="I8">
            <v>70.045765554645854</v>
          </cell>
          <cell r="J8">
            <v>98.172706018584549</v>
          </cell>
          <cell r="K8">
            <v>90.691368075786642</v>
          </cell>
          <cell r="L8">
            <v>84.103371767119611</v>
          </cell>
          <cell r="M8">
            <v>74.043087552939767</v>
          </cell>
          <cell r="O8">
            <v>15.031264605415668</v>
          </cell>
          <cell r="P8">
            <v>8.5603206392531543</v>
          </cell>
          <cell r="Q8">
            <v>5.3893082452922236</v>
          </cell>
          <cell r="R8">
            <v>7.1492160276700436E-7</v>
          </cell>
          <cell r="S8">
            <v>39.10258135667808</v>
          </cell>
          <cell r="T8">
            <v>6.6225067427181609E-4</v>
          </cell>
          <cell r="U8">
            <v>93.81938976328334</v>
          </cell>
          <cell r="V8">
            <v>9.9330104832606597E-3</v>
          </cell>
        </row>
      </sheetData>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Hoja3"/>
      <sheetName val="BOLETIN11"/>
    </sheetNames>
    <sheetDataSet>
      <sheetData sheetId="0"/>
      <sheetData sheetId="1"/>
      <sheetData sheetId="2"/>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GRAGICOS"/>
      <sheetName val="Módulo1"/>
    </sheetNames>
    <sheetDataSet>
      <sheetData sheetId="0">
        <row r="3">
          <cell r="B3" t="str">
            <v>Cuadro II-3A</v>
          </cell>
          <cell r="N3" t="str">
            <v>Cuadro II-4A</v>
          </cell>
          <cell r="X3" t="str">
            <v>Cuadro II-5A</v>
          </cell>
        </row>
        <row r="5">
          <cell r="B5" t="str">
            <v>REINTEGROS POR SERVICIOS FINANCIEROS Y NO FINANCIEROS</v>
          </cell>
          <cell r="N5" t="str">
            <v>CUENTA DE CAPITAL</v>
          </cell>
          <cell r="X5" t="str">
            <v>BALANZA CAMBIARIA</v>
          </cell>
        </row>
        <row r="7">
          <cell r="B7" t="str">
            <v>(Valores mensuales)</v>
          </cell>
          <cell r="N7" t="str">
            <v>(Valores mensuales)</v>
          </cell>
          <cell r="X7" t="str">
            <v>(Valores mensuales)</v>
          </cell>
        </row>
        <row r="9">
          <cell r="I9" t="str">
            <v xml:space="preserve">                  (Miles de dólares)</v>
          </cell>
          <cell r="T9" t="str">
            <v>(Miles de pesos)</v>
          </cell>
          <cell r="AD9" t="str">
            <v xml:space="preserve">               (Miles de dólares)</v>
          </cell>
        </row>
        <row r="10">
          <cell r="B10" t="str">
            <v>Período</v>
          </cell>
          <cell r="D10" t="str">
            <v>Turismo</v>
          </cell>
          <cell r="E10" t="str">
            <v>Transferencias</v>
          </cell>
          <cell r="F10" t="str">
            <v>Otros servicios</v>
          </cell>
          <cell r="G10" t="str">
            <v>Servicios</v>
          </cell>
          <cell r="I10" t="str">
            <v>Servicios Totales</v>
          </cell>
          <cell r="N10" t="str">
            <v>Período</v>
          </cell>
          <cell r="P10" t="str">
            <v>Sector</v>
          </cell>
          <cell r="Q10" t="str">
            <v>Inversión</v>
          </cell>
          <cell r="R10" t="str">
            <v>Sector</v>
          </cell>
          <cell r="S10" t="str">
            <v>Operaciones</v>
          </cell>
          <cell r="T10" t="str">
            <v>Financiación</v>
          </cell>
          <cell r="Y10" t="str">
            <v>Período</v>
          </cell>
          <cell r="Z10" t="str">
            <v>Superávit o</v>
          </cell>
          <cell r="AA10" t="str">
            <v xml:space="preserve">  Financiación</v>
          </cell>
          <cell r="AB10" t="str">
            <v>Causaciones</v>
          </cell>
          <cell r="AD10" t="str">
            <v>Variación Reservas Netas</v>
          </cell>
        </row>
        <row r="11">
          <cell r="E11" t="str">
            <v>e ingresos</v>
          </cell>
          <cell r="F11" t="str">
            <v>no financieros</v>
          </cell>
          <cell r="G11" t="str">
            <v>financieros</v>
          </cell>
          <cell r="I11" t="str">
            <v>Mensual</v>
          </cell>
          <cell r="J11" t="str">
            <v xml:space="preserve">   Año corrido</v>
          </cell>
          <cell r="P11" t="str">
            <v>privado¹</v>
          </cell>
          <cell r="Q11" t="str">
            <v>extranjera</v>
          </cell>
          <cell r="R11" t="str">
            <v>oficial¹</v>
          </cell>
          <cell r="S11" t="str">
            <v>especiales²</v>
          </cell>
          <cell r="T11" t="str">
            <v>neta</v>
          </cell>
          <cell r="Z11" t="str">
            <v>déficit en</v>
          </cell>
          <cell r="AA11" t="str">
            <v>neta</v>
          </cell>
          <cell r="AB11" t="str">
            <v>valuac. y prov.</v>
          </cell>
          <cell r="AD11" t="str">
            <v>Mensual</v>
          </cell>
          <cell r="AE11" t="str">
            <v>Año corrido</v>
          </cell>
        </row>
        <row r="12">
          <cell r="E12" t="str">
            <v>personales</v>
          </cell>
          <cell r="Q12" t="str">
            <v>neta</v>
          </cell>
          <cell r="Z12" t="str">
            <v>Cta. Cte.</v>
          </cell>
        </row>
        <row r="13">
          <cell r="C13" t="str">
            <v>Ene/92</v>
          </cell>
          <cell r="D13">
            <v>114511</v>
          </cell>
          <cell r="E13">
            <v>153740</v>
          </cell>
          <cell r="F13">
            <v>29600</v>
          </cell>
          <cell r="G13">
            <v>33905</v>
          </cell>
          <cell r="I13">
            <v>331756</v>
          </cell>
          <cell r="J13">
            <v>331756</v>
          </cell>
          <cell r="O13" t="str">
            <v>Ene/92</v>
          </cell>
          <cell r="P13">
            <v>0</v>
          </cell>
          <cell r="Q13">
            <v>0</v>
          </cell>
          <cell r="R13">
            <v>0</v>
          </cell>
          <cell r="S13">
            <v>0</v>
          </cell>
          <cell r="T13">
            <v>0</v>
          </cell>
          <cell r="Y13" t="str">
            <v>Ene/92</v>
          </cell>
          <cell r="Z13">
            <v>0</v>
          </cell>
          <cell r="AA13">
            <v>0</v>
          </cell>
          <cell r="AB13">
            <v>0</v>
          </cell>
          <cell r="AD13">
            <v>0</v>
          </cell>
          <cell r="AE13">
            <v>0</v>
          </cell>
        </row>
        <row r="14">
          <cell r="C14" t="str">
            <v>Feb</v>
          </cell>
          <cell r="D14">
            <v>67955</v>
          </cell>
          <cell r="E14">
            <v>127936</v>
          </cell>
          <cell r="F14">
            <v>32100</v>
          </cell>
          <cell r="G14">
            <v>34048</v>
          </cell>
          <cell r="I14">
            <v>262039</v>
          </cell>
          <cell r="J14">
            <v>593795</v>
          </cell>
          <cell r="O14" t="str">
            <v>Feb</v>
          </cell>
          <cell r="P14">
            <v>0</v>
          </cell>
          <cell r="Q14">
            <v>0</v>
          </cell>
          <cell r="R14">
            <v>0</v>
          </cell>
          <cell r="S14">
            <v>0</v>
          </cell>
          <cell r="T14">
            <v>0</v>
          </cell>
          <cell r="Y14" t="str">
            <v>Feb</v>
          </cell>
          <cell r="Z14">
            <v>0</v>
          </cell>
          <cell r="AA14">
            <v>0</v>
          </cell>
          <cell r="AB14">
            <v>0</v>
          </cell>
          <cell r="AD14">
            <v>0</v>
          </cell>
          <cell r="AE14">
            <v>0</v>
          </cell>
        </row>
        <row r="15">
          <cell r="C15" t="str">
            <v>Mar</v>
          </cell>
          <cell r="D15">
            <v>87352</v>
          </cell>
          <cell r="E15">
            <v>161634</v>
          </cell>
          <cell r="F15">
            <v>31400</v>
          </cell>
          <cell r="G15">
            <v>29525</v>
          </cell>
          <cell r="I15">
            <v>309911</v>
          </cell>
          <cell r="J15">
            <v>903706</v>
          </cell>
          <cell r="O15" t="str">
            <v>Mar</v>
          </cell>
          <cell r="P15">
            <v>0</v>
          </cell>
          <cell r="Q15">
            <v>0</v>
          </cell>
          <cell r="R15">
            <v>0</v>
          </cell>
          <cell r="S15">
            <v>0</v>
          </cell>
          <cell r="T15">
            <v>0</v>
          </cell>
          <cell r="Y15" t="str">
            <v>Mar</v>
          </cell>
          <cell r="Z15">
            <v>0</v>
          </cell>
          <cell r="AA15">
            <v>0</v>
          </cell>
          <cell r="AB15">
            <v>0</v>
          </cell>
          <cell r="AD15">
            <v>0</v>
          </cell>
          <cell r="AE15">
            <v>0</v>
          </cell>
        </row>
        <row r="16">
          <cell r="C16" t="str">
            <v>Abr</v>
          </cell>
          <cell r="D16">
            <v>75665</v>
          </cell>
          <cell r="E16">
            <v>152252</v>
          </cell>
          <cell r="F16">
            <v>33200</v>
          </cell>
          <cell r="G16">
            <v>29504</v>
          </cell>
          <cell r="I16">
            <v>290621</v>
          </cell>
          <cell r="J16">
            <v>1194327</v>
          </cell>
          <cell r="O16" t="str">
            <v>Abr</v>
          </cell>
          <cell r="P16">
            <v>0</v>
          </cell>
          <cell r="Q16">
            <v>0</v>
          </cell>
          <cell r="R16">
            <v>0</v>
          </cell>
          <cell r="S16">
            <v>0</v>
          </cell>
          <cell r="T16">
            <v>0</v>
          </cell>
          <cell r="Y16" t="str">
            <v>Abr</v>
          </cell>
          <cell r="Z16">
            <v>0</v>
          </cell>
          <cell r="AA16">
            <v>0</v>
          </cell>
          <cell r="AB16">
            <v>0</v>
          </cell>
          <cell r="AD16">
            <v>0</v>
          </cell>
          <cell r="AE16">
            <v>0</v>
          </cell>
        </row>
        <row r="17">
          <cell r="C17" t="str">
            <v>May</v>
          </cell>
          <cell r="D17">
            <v>60910</v>
          </cell>
          <cell r="E17">
            <v>187880</v>
          </cell>
          <cell r="F17">
            <v>29400</v>
          </cell>
          <cell r="G17">
            <v>34161</v>
          </cell>
          <cell r="I17">
            <v>312351</v>
          </cell>
          <cell r="J17">
            <v>1506678</v>
          </cell>
          <cell r="O17" t="str">
            <v>May</v>
          </cell>
          <cell r="P17">
            <v>0</v>
          </cell>
          <cell r="Q17">
            <v>0</v>
          </cell>
          <cell r="R17">
            <v>0</v>
          </cell>
          <cell r="S17">
            <v>0</v>
          </cell>
          <cell r="T17">
            <v>0</v>
          </cell>
          <cell r="Y17" t="str">
            <v>May</v>
          </cell>
          <cell r="Z17">
            <v>0</v>
          </cell>
          <cell r="AA17">
            <v>0</v>
          </cell>
          <cell r="AB17">
            <v>0</v>
          </cell>
          <cell r="AD17">
            <v>0</v>
          </cell>
          <cell r="AE17">
            <v>0</v>
          </cell>
        </row>
        <row r="18">
          <cell r="C18" t="str">
            <v>Jun</v>
          </cell>
          <cell r="D18">
            <v>69787</v>
          </cell>
          <cell r="E18">
            <v>187504</v>
          </cell>
          <cell r="F18">
            <v>26300</v>
          </cell>
          <cell r="G18">
            <v>31825</v>
          </cell>
          <cell r="I18">
            <v>315416</v>
          </cell>
          <cell r="J18">
            <v>1822094</v>
          </cell>
          <cell r="O18" t="str">
            <v>Jun</v>
          </cell>
          <cell r="P18">
            <v>0</v>
          </cell>
          <cell r="Q18">
            <v>0</v>
          </cell>
          <cell r="R18">
            <v>0</v>
          </cell>
          <cell r="S18">
            <v>0</v>
          </cell>
          <cell r="T18">
            <v>0</v>
          </cell>
          <cell r="Y18" t="str">
            <v>Jun</v>
          </cell>
          <cell r="Z18">
            <v>0</v>
          </cell>
          <cell r="AA18">
            <v>0</v>
          </cell>
          <cell r="AB18">
            <v>0</v>
          </cell>
          <cell r="AD18">
            <v>0</v>
          </cell>
          <cell r="AE18">
            <v>0</v>
          </cell>
        </row>
        <row r="19">
          <cell r="C19" t="str">
            <v>Jul</v>
          </cell>
          <cell r="D19">
            <v>71327</v>
          </cell>
          <cell r="E19">
            <v>150709</v>
          </cell>
          <cell r="F19">
            <v>27800</v>
          </cell>
          <cell r="G19">
            <v>31572</v>
          </cell>
          <cell r="I19">
            <v>281408</v>
          </cell>
          <cell r="J19">
            <v>2103502</v>
          </cell>
          <cell r="O19" t="str">
            <v>Jul</v>
          </cell>
          <cell r="P19">
            <v>0</v>
          </cell>
          <cell r="Q19">
            <v>0</v>
          </cell>
          <cell r="R19">
            <v>0</v>
          </cell>
          <cell r="S19">
            <v>0</v>
          </cell>
          <cell r="T19">
            <v>0</v>
          </cell>
          <cell r="Y19" t="str">
            <v>Jul</v>
          </cell>
          <cell r="Z19">
            <v>0</v>
          </cell>
          <cell r="AA19">
            <v>0</v>
          </cell>
          <cell r="AB19">
            <v>0</v>
          </cell>
          <cell r="AD19">
            <v>0</v>
          </cell>
          <cell r="AE19">
            <v>0</v>
          </cell>
        </row>
        <row r="20">
          <cell r="C20" t="str">
            <v>Ago</v>
          </cell>
          <cell r="D20">
            <v>62021</v>
          </cell>
          <cell r="E20">
            <v>81215</v>
          </cell>
          <cell r="F20">
            <v>28100</v>
          </cell>
          <cell r="G20">
            <v>32021</v>
          </cell>
          <cell r="I20">
            <v>203357</v>
          </cell>
          <cell r="J20">
            <v>2306859</v>
          </cell>
          <cell r="O20" t="str">
            <v>Ago</v>
          </cell>
          <cell r="P20">
            <v>0</v>
          </cell>
          <cell r="Q20">
            <v>0</v>
          </cell>
          <cell r="R20">
            <v>0</v>
          </cell>
          <cell r="S20">
            <v>0</v>
          </cell>
          <cell r="T20">
            <v>0</v>
          </cell>
          <cell r="Y20" t="str">
            <v>Ago</v>
          </cell>
          <cell r="Z20">
            <v>0</v>
          </cell>
          <cell r="AA20">
            <v>0</v>
          </cell>
          <cell r="AB20">
            <v>0</v>
          </cell>
          <cell r="AD20">
            <v>0</v>
          </cell>
          <cell r="AE20">
            <v>0</v>
          </cell>
        </row>
        <row r="21">
          <cell r="C21" t="str">
            <v>Sep</v>
          </cell>
          <cell r="D21">
            <v>95781</v>
          </cell>
          <cell r="E21">
            <v>103732</v>
          </cell>
          <cell r="F21">
            <v>39900</v>
          </cell>
          <cell r="G21">
            <v>30567</v>
          </cell>
          <cell r="I21">
            <v>269980</v>
          </cell>
          <cell r="J21">
            <v>2576839</v>
          </cell>
          <cell r="O21" t="str">
            <v>Sep</v>
          </cell>
          <cell r="P21">
            <v>0</v>
          </cell>
          <cell r="Q21">
            <v>0</v>
          </cell>
          <cell r="R21">
            <v>0</v>
          </cell>
          <cell r="S21">
            <v>0</v>
          </cell>
          <cell r="T21">
            <v>0</v>
          </cell>
          <cell r="Y21" t="str">
            <v>Sep</v>
          </cell>
          <cell r="Z21">
            <v>0</v>
          </cell>
          <cell r="AA21">
            <v>0</v>
          </cell>
          <cell r="AB21">
            <v>0</v>
          </cell>
          <cell r="AD21">
            <v>0</v>
          </cell>
          <cell r="AE21">
            <v>0</v>
          </cell>
        </row>
        <row r="22">
          <cell r="C22" t="str">
            <v>Oct</v>
          </cell>
          <cell r="D22">
            <v>26679</v>
          </cell>
          <cell r="E22">
            <v>82878</v>
          </cell>
          <cell r="F22">
            <v>62000</v>
          </cell>
          <cell r="G22">
            <v>43353</v>
          </cell>
          <cell r="I22">
            <v>214910</v>
          </cell>
          <cell r="J22">
            <v>2791749</v>
          </cell>
          <cell r="O22" t="str">
            <v>Oct</v>
          </cell>
          <cell r="P22">
            <v>0</v>
          </cell>
          <cell r="Q22">
            <v>0</v>
          </cell>
          <cell r="R22">
            <v>0</v>
          </cell>
          <cell r="S22">
            <v>0</v>
          </cell>
          <cell r="T22">
            <v>0</v>
          </cell>
          <cell r="Y22" t="str">
            <v>Oct</v>
          </cell>
          <cell r="Z22">
            <v>0</v>
          </cell>
          <cell r="AA22">
            <v>0</v>
          </cell>
          <cell r="AB22">
            <v>0</v>
          </cell>
          <cell r="AD22">
            <v>0</v>
          </cell>
          <cell r="AE22">
            <v>0</v>
          </cell>
        </row>
        <row r="23">
          <cell r="C23" t="str">
            <v>Nov</v>
          </cell>
          <cell r="D23">
            <v>33120</v>
          </cell>
          <cell r="E23">
            <v>80885</v>
          </cell>
          <cell r="F23">
            <v>43100</v>
          </cell>
          <cell r="G23">
            <v>34207</v>
          </cell>
          <cell r="I23">
            <v>191312</v>
          </cell>
          <cell r="J23">
            <v>2983061</v>
          </cell>
          <cell r="O23" t="str">
            <v>Nov</v>
          </cell>
          <cell r="P23">
            <v>0</v>
          </cell>
          <cell r="Q23">
            <v>0</v>
          </cell>
          <cell r="R23">
            <v>0</v>
          </cell>
          <cell r="S23">
            <v>0</v>
          </cell>
          <cell r="T23">
            <v>0</v>
          </cell>
          <cell r="Y23" t="str">
            <v>Nov</v>
          </cell>
          <cell r="Z23">
            <v>0</v>
          </cell>
          <cell r="AA23">
            <v>0</v>
          </cell>
          <cell r="AB23">
            <v>0</v>
          </cell>
          <cell r="AD23">
            <v>0</v>
          </cell>
          <cell r="AE23">
            <v>0</v>
          </cell>
        </row>
        <row r="24">
          <cell r="C24" t="str">
            <v>Dic</v>
          </cell>
          <cell r="D24">
            <v>32277</v>
          </cell>
          <cell r="E24">
            <v>122500</v>
          </cell>
          <cell r="F24">
            <v>34000</v>
          </cell>
          <cell r="G24">
            <v>31163</v>
          </cell>
          <cell r="I24">
            <v>219940</v>
          </cell>
          <cell r="J24">
            <v>3203001</v>
          </cell>
          <cell r="O24" t="str">
            <v>Dic</v>
          </cell>
          <cell r="P24">
            <v>0</v>
          </cell>
          <cell r="Q24">
            <v>0</v>
          </cell>
          <cell r="R24">
            <v>0</v>
          </cell>
          <cell r="S24">
            <v>0</v>
          </cell>
          <cell r="T24">
            <v>0</v>
          </cell>
          <cell r="Y24" t="str">
            <v>Dic</v>
          </cell>
          <cell r="Z24">
            <v>0</v>
          </cell>
          <cell r="AA24">
            <v>0</v>
          </cell>
          <cell r="AB24">
            <v>0</v>
          </cell>
          <cell r="AD24">
            <v>0</v>
          </cell>
          <cell r="AE24">
            <v>0</v>
          </cell>
        </row>
        <row r="25">
          <cell r="C25" t="str">
            <v>Ene/93</v>
          </cell>
          <cell r="D25">
            <v>42301.246950000001</v>
          </cell>
          <cell r="E25">
            <v>50717.076639999999</v>
          </cell>
          <cell r="F25">
            <v>25797.451659999999</v>
          </cell>
          <cell r="G25">
            <v>3826.4597199999998</v>
          </cell>
          <cell r="I25">
            <v>122642.23497</v>
          </cell>
          <cell r="J25">
            <v>122642.23497</v>
          </cell>
          <cell r="O25" t="str">
            <v>Ene/93</v>
          </cell>
          <cell r="P25">
            <v>0</v>
          </cell>
          <cell r="Q25">
            <v>0</v>
          </cell>
          <cell r="R25">
            <v>0</v>
          </cell>
          <cell r="S25">
            <v>0</v>
          </cell>
          <cell r="T25">
            <v>0</v>
          </cell>
          <cell r="Y25" t="str">
            <v>Ene/93</v>
          </cell>
          <cell r="Z25">
            <v>0</v>
          </cell>
          <cell r="AA25">
            <v>0</v>
          </cell>
          <cell r="AB25">
            <v>0</v>
          </cell>
          <cell r="AD25">
            <v>0</v>
          </cell>
          <cell r="AE25">
            <v>0</v>
          </cell>
        </row>
        <row r="26">
          <cell r="C26" t="str">
            <v>Feb</v>
          </cell>
          <cell r="D26">
            <v>40683.953419999998</v>
          </cell>
          <cell r="E26">
            <v>84177.152990000002</v>
          </cell>
          <cell r="F26">
            <v>33469.500160000003</v>
          </cell>
          <cell r="G26">
            <v>19947.53514</v>
          </cell>
          <cell r="I26">
            <v>178278.14171</v>
          </cell>
          <cell r="J26">
            <v>300920.37667999999</v>
          </cell>
          <cell r="O26" t="str">
            <v>Feb</v>
          </cell>
          <cell r="P26">
            <v>0</v>
          </cell>
          <cell r="Q26">
            <v>0</v>
          </cell>
          <cell r="R26">
            <v>0</v>
          </cell>
          <cell r="S26">
            <v>0</v>
          </cell>
          <cell r="T26">
            <v>0</v>
          </cell>
          <cell r="Y26" t="str">
            <v>Feb</v>
          </cell>
          <cell r="Z26">
            <v>0</v>
          </cell>
          <cell r="AA26">
            <v>0</v>
          </cell>
          <cell r="AB26">
            <v>0</v>
          </cell>
          <cell r="AD26">
            <v>0</v>
          </cell>
          <cell r="AE26">
            <v>0</v>
          </cell>
        </row>
        <row r="27">
          <cell r="C27" t="str">
            <v>Mar</v>
          </cell>
          <cell r="D27">
            <v>65350.022790000003</v>
          </cell>
          <cell r="E27">
            <v>93550.699630000003</v>
          </cell>
          <cell r="F27">
            <v>48519.601139999999</v>
          </cell>
          <cell r="G27">
            <v>19575.386450000002</v>
          </cell>
          <cell r="I27">
            <v>226995.71001000001</v>
          </cell>
          <cell r="J27">
            <v>527916.08669000003</v>
          </cell>
          <cell r="O27" t="str">
            <v>Mar</v>
          </cell>
          <cell r="P27">
            <v>0</v>
          </cell>
          <cell r="Q27">
            <v>0</v>
          </cell>
          <cell r="R27">
            <v>0</v>
          </cell>
          <cell r="S27">
            <v>0</v>
          </cell>
          <cell r="T27">
            <v>0</v>
          </cell>
          <cell r="Y27" t="str">
            <v>Mar</v>
          </cell>
          <cell r="Z27">
            <v>0</v>
          </cell>
          <cell r="AA27">
            <v>0</v>
          </cell>
          <cell r="AB27">
            <v>0</v>
          </cell>
          <cell r="AD27">
            <v>0</v>
          </cell>
          <cell r="AE27">
            <v>0</v>
          </cell>
        </row>
        <row r="28">
          <cell r="C28" t="str">
            <v>Abr</v>
          </cell>
          <cell r="D28">
            <v>57920.03671</v>
          </cell>
          <cell r="E28">
            <v>118624.52353000001</v>
          </cell>
          <cell r="F28">
            <v>44640.802329999999</v>
          </cell>
          <cell r="G28">
            <v>34349.11073</v>
          </cell>
          <cell r="I28">
            <v>255534.47330000001</v>
          </cell>
          <cell r="J28">
            <v>783450.55998999998</v>
          </cell>
          <cell r="O28" t="str">
            <v>Abr</v>
          </cell>
          <cell r="P28">
            <v>0</v>
          </cell>
          <cell r="Q28">
            <v>0</v>
          </cell>
          <cell r="R28">
            <v>0</v>
          </cell>
          <cell r="S28">
            <v>0</v>
          </cell>
          <cell r="T28">
            <v>0</v>
          </cell>
          <cell r="Y28" t="str">
            <v>Abr</v>
          </cell>
          <cell r="Z28">
            <v>0</v>
          </cell>
          <cell r="AA28">
            <v>0</v>
          </cell>
          <cell r="AB28">
            <v>0</v>
          </cell>
          <cell r="AD28">
            <v>0</v>
          </cell>
          <cell r="AE28">
            <v>0</v>
          </cell>
        </row>
        <row r="29">
          <cell r="C29" t="str">
            <v>May</v>
          </cell>
          <cell r="D29">
            <v>81486.929959999994</v>
          </cell>
          <cell r="E29">
            <v>166883.22302999999</v>
          </cell>
          <cell r="F29">
            <v>51822.981200000002</v>
          </cell>
          <cell r="G29">
            <v>49345.340120000001</v>
          </cell>
          <cell r="I29">
            <v>349538.47431000002</v>
          </cell>
          <cell r="J29">
            <v>1132989.0342999999</v>
          </cell>
          <cell r="O29" t="str">
            <v>May</v>
          </cell>
          <cell r="P29">
            <v>0</v>
          </cell>
          <cell r="Q29">
            <v>0</v>
          </cell>
          <cell r="R29">
            <v>0</v>
          </cell>
          <cell r="S29">
            <v>0</v>
          </cell>
          <cell r="T29">
            <v>0</v>
          </cell>
          <cell r="Y29" t="str">
            <v>May</v>
          </cell>
          <cell r="Z29">
            <v>0</v>
          </cell>
          <cell r="AA29">
            <v>0</v>
          </cell>
          <cell r="AB29">
            <v>0</v>
          </cell>
          <cell r="AD29">
            <v>0</v>
          </cell>
          <cell r="AE29">
            <v>0</v>
          </cell>
        </row>
        <row r="30">
          <cell r="C30" t="str">
            <v>Jun</v>
          </cell>
          <cell r="D30">
            <v>77198.400869999998</v>
          </cell>
          <cell r="E30">
            <v>196376.38672000001</v>
          </cell>
          <cell r="F30">
            <v>76262.833329999994</v>
          </cell>
          <cell r="G30">
            <v>72506.699349999995</v>
          </cell>
          <cell r="I30">
            <v>422344.32027000003</v>
          </cell>
          <cell r="J30">
            <v>1555333.35457</v>
          </cell>
          <cell r="O30" t="str">
            <v>Jun</v>
          </cell>
          <cell r="P30">
            <v>0</v>
          </cell>
          <cell r="Q30">
            <v>0</v>
          </cell>
          <cell r="R30">
            <v>0</v>
          </cell>
          <cell r="S30">
            <v>0</v>
          </cell>
          <cell r="T30">
            <v>0</v>
          </cell>
          <cell r="Y30" t="str">
            <v>Jun</v>
          </cell>
          <cell r="Z30">
            <v>0</v>
          </cell>
          <cell r="AA30">
            <v>0</v>
          </cell>
          <cell r="AB30">
            <v>0</v>
          </cell>
          <cell r="AD30">
            <v>0</v>
          </cell>
          <cell r="AE30">
            <v>0</v>
          </cell>
        </row>
        <row r="31">
          <cell r="C31" t="str">
            <v>Jul</v>
          </cell>
          <cell r="D31">
            <v>71646.485990000001</v>
          </cell>
          <cell r="E31">
            <v>96500.261679999996</v>
          </cell>
          <cell r="F31">
            <v>54008.703730000001</v>
          </cell>
          <cell r="G31">
            <v>49172.853779999998</v>
          </cell>
          <cell r="I31">
            <v>271328.30518000002</v>
          </cell>
          <cell r="J31">
            <v>1826661.6597500001</v>
          </cell>
          <cell r="O31" t="str">
            <v>Jul</v>
          </cell>
          <cell r="P31">
            <v>0</v>
          </cell>
          <cell r="Q31">
            <v>0</v>
          </cell>
          <cell r="R31">
            <v>0</v>
          </cell>
          <cell r="S31">
            <v>0</v>
          </cell>
          <cell r="T31">
            <v>0</v>
          </cell>
          <cell r="Y31" t="str">
            <v>Jul</v>
          </cell>
          <cell r="Z31">
            <v>0</v>
          </cell>
          <cell r="AA31">
            <v>0</v>
          </cell>
          <cell r="AB31">
            <v>0</v>
          </cell>
          <cell r="AD31">
            <v>0</v>
          </cell>
          <cell r="AE31">
            <v>0</v>
          </cell>
        </row>
        <row r="32">
          <cell r="C32" t="str">
            <v>Ago</v>
          </cell>
          <cell r="D32">
            <v>74645.982380000001</v>
          </cell>
          <cell r="E32">
            <v>80957.482440000007</v>
          </cell>
          <cell r="F32">
            <v>41071.064689999999</v>
          </cell>
          <cell r="G32">
            <v>72102.743210000001</v>
          </cell>
          <cell r="I32">
            <v>268777.27272000001</v>
          </cell>
          <cell r="J32">
            <v>2095438.9324700001</v>
          </cell>
          <cell r="O32" t="str">
            <v>Ago</v>
          </cell>
          <cell r="P32">
            <v>0</v>
          </cell>
          <cell r="Q32">
            <v>0</v>
          </cell>
          <cell r="R32">
            <v>0</v>
          </cell>
          <cell r="S32">
            <v>0</v>
          </cell>
          <cell r="T32">
            <v>0</v>
          </cell>
          <cell r="Y32" t="str">
            <v>Ago</v>
          </cell>
          <cell r="Z32">
            <v>0</v>
          </cell>
          <cell r="AA32">
            <v>0</v>
          </cell>
          <cell r="AB32">
            <v>0</v>
          </cell>
          <cell r="AD32">
            <v>0</v>
          </cell>
          <cell r="AE32">
            <v>0</v>
          </cell>
        </row>
        <row r="33">
          <cell r="C33" t="str">
            <v>Sep</v>
          </cell>
          <cell r="D33">
            <v>61686.985249999998</v>
          </cell>
          <cell r="E33">
            <v>94210.686660000007</v>
          </cell>
          <cell r="F33">
            <v>49176.18219</v>
          </cell>
          <cell r="G33">
            <v>52466.730109999997</v>
          </cell>
          <cell r="I33">
            <v>257540.58421</v>
          </cell>
          <cell r="J33">
            <v>2352979.5166800003</v>
          </cell>
          <cell r="O33" t="str">
            <v>Sep</v>
          </cell>
          <cell r="P33">
            <v>0</v>
          </cell>
          <cell r="Q33">
            <v>0</v>
          </cell>
          <cell r="R33">
            <v>0</v>
          </cell>
          <cell r="S33">
            <v>0</v>
          </cell>
          <cell r="T33">
            <v>0</v>
          </cell>
          <cell r="Y33" t="str">
            <v>Sep</v>
          </cell>
          <cell r="Z33">
            <v>0</v>
          </cell>
          <cell r="AA33">
            <v>0</v>
          </cell>
          <cell r="AB33">
            <v>0</v>
          </cell>
          <cell r="AD33">
            <v>0</v>
          </cell>
          <cell r="AE33">
            <v>0</v>
          </cell>
        </row>
        <row r="34">
          <cell r="C34" t="str">
            <v>Oct</v>
          </cell>
          <cell r="D34">
            <v>49725.894390000001</v>
          </cell>
          <cell r="E34">
            <v>50325.549939999997</v>
          </cell>
          <cell r="F34">
            <v>59841.582900000001</v>
          </cell>
          <cell r="G34">
            <v>63327.290690000002</v>
          </cell>
          <cell r="I34">
            <v>223220.31792</v>
          </cell>
          <cell r="J34">
            <v>2576199.8346000002</v>
          </cell>
          <cell r="O34" t="str">
            <v>Oct*</v>
          </cell>
          <cell r="P34">
            <v>0</v>
          </cell>
          <cell r="Q34">
            <v>0</v>
          </cell>
          <cell r="R34">
            <v>0</v>
          </cell>
          <cell r="S34">
            <v>0</v>
          </cell>
          <cell r="T34">
            <v>0</v>
          </cell>
          <cell r="Y34" t="str">
            <v>Oct*</v>
          </cell>
          <cell r="Z34">
            <v>0</v>
          </cell>
          <cell r="AA34">
            <v>0</v>
          </cell>
          <cell r="AB34">
            <v>0</v>
          </cell>
          <cell r="AD34">
            <v>0</v>
          </cell>
          <cell r="AE34">
            <v>0</v>
          </cell>
        </row>
        <row r="35">
          <cell r="C35" t="str">
            <v>Nov</v>
          </cell>
          <cell r="D35">
            <v>73458.465620000003</v>
          </cell>
          <cell r="E35">
            <v>58802.51902</v>
          </cell>
          <cell r="F35">
            <v>48203.709430000003</v>
          </cell>
          <cell r="G35">
            <v>43088.265059999998</v>
          </cell>
          <cell r="I35">
            <v>223552.95913</v>
          </cell>
          <cell r="J35">
            <v>2799752.79373</v>
          </cell>
          <cell r="O35" t="str">
            <v>Nov*</v>
          </cell>
          <cell r="P35">
            <v>0</v>
          </cell>
          <cell r="Q35">
            <v>0</v>
          </cell>
          <cell r="R35">
            <v>0</v>
          </cell>
          <cell r="S35">
            <v>0</v>
          </cell>
          <cell r="T35">
            <v>0</v>
          </cell>
          <cell r="Y35" t="str">
            <v>Nov*</v>
          </cell>
          <cell r="Z35">
            <v>0</v>
          </cell>
          <cell r="AA35">
            <v>0</v>
          </cell>
          <cell r="AB35">
            <v>0</v>
          </cell>
          <cell r="AD35">
            <v>0</v>
          </cell>
          <cell r="AE35">
            <v>0</v>
          </cell>
        </row>
        <row r="36">
          <cell r="C36" t="str">
            <v>Dic*</v>
          </cell>
          <cell r="D36">
            <v>38267.381179999997</v>
          </cell>
          <cell r="E36">
            <v>61910.056080000002</v>
          </cell>
          <cell r="F36">
            <v>90751.412259999997</v>
          </cell>
          <cell r="G36">
            <v>49646.904309999998</v>
          </cell>
          <cell r="I36">
            <v>240575.75383</v>
          </cell>
          <cell r="J36">
            <v>3040328.5475599999</v>
          </cell>
          <cell r="O36" t="str">
            <v>Dic*</v>
          </cell>
          <cell r="P36">
            <v>0</v>
          </cell>
          <cell r="Q36">
            <v>0</v>
          </cell>
          <cell r="R36">
            <v>0</v>
          </cell>
          <cell r="S36">
            <v>0</v>
          </cell>
          <cell r="T36">
            <v>0</v>
          </cell>
          <cell r="Y36" t="str">
            <v>Dic*</v>
          </cell>
          <cell r="Z36">
            <v>0</v>
          </cell>
          <cell r="AA36">
            <v>0</v>
          </cell>
          <cell r="AB36">
            <v>0</v>
          </cell>
          <cell r="AD36">
            <v>0</v>
          </cell>
          <cell r="AE36">
            <v>0</v>
          </cell>
        </row>
        <row r="37">
          <cell r="B37">
            <v>1994</v>
          </cell>
          <cell r="C37" t="str">
            <v>Ene</v>
          </cell>
          <cell r="D37">
            <v>52309.503879999997</v>
          </cell>
          <cell r="E37">
            <v>60242.882149999998</v>
          </cell>
          <cell r="F37">
            <v>89650.704140000002</v>
          </cell>
          <cell r="G37">
            <v>9462.7562500000004</v>
          </cell>
          <cell r="I37">
            <v>211665.84641999999</v>
          </cell>
          <cell r="J37">
            <v>211665.84641999999</v>
          </cell>
          <cell r="N37">
            <v>1994</v>
          </cell>
          <cell r="O37" t="str">
            <v>Ene</v>
          </cell>
          <cell r="P37">
            <v>98856.574869999997</v>
          </cell>
          <cell r="Q37">
            <v>4289.4307799999997</v>
          </cell>
          <cell r="R37">
            <v>36038.230360000001</v>
          </cell>
          <cell r="S37">
            <v>-58487.178059999998</v>
          </cell>
          <cell r="T37">
            <v>80697.057950000002</v>
          </cell>
          <cell r="X37">
            <v>1994</v>
          </cell>
          <cell r="Y37" t="str">
            <v>Ene</v>
          </cell>
          <cell r="Z37">
            <v>-4908.22703</v>
          </cell>
          <cell r="AA37">
            <v>80697.057950000002</v>
          </cell>
          <cell r="AB37">
            <v>44490.059780000003</v>
          </cell>
          <cell r="AD37">
            <v>120278.89070000002</v>
          </cell>
          <cell r="AE37">
            <v>120278.89070000002</v>
          </cell>
        </row>
        <row r="38">
          <cell r="C38" t="str">
            <v>Feb</v>
          </cell>
          <cell r="D38">
            <v>64373.86765</v>
          </cell>
          <cell r="E38">
            <v>61938.00589</v>
          </cell>
          <cell r="F38">
            <v>72270.177389999997</v>
          </cell>
          <cell r="G38">
            <v>28929.449619999999</v>
          </cell>
          <cell r="I38">
            <v>227511.50055</v>
          </cell>
          <cell r="J38">
            <v>439177.34696999996</v>
          </cell>
          <cell r="O38" t="str">
            <v>Feb</v>
          </cell>
          <cell r="P38">
            <v>64279.223619999997</v>
          </cell>
          <cell r="Q38">
            <v>54150.321340000002</v>
          </cell>
          <cell r="R38">
            <v>-828.8905299999999</v>
          </cell>
          <cell r="S38">
            <v>-72515.964080000005</v>
          </cell>
          <cell r="T38">
            <v>45084.690349999997</v>
          </cell>
          <cell r="Y38" t="str">
            <v>Feb</v>
          </cell>
          <cell r="Z38">
            <v>11986.49914</v>
          </cell>
          <cell r="AA38">
            <v>45084.690349999997</v>
          </cell>
          <cell r="AB38">
            <v>34718.121619999998</v>
          </cell>
          <cell r="AD38">
            <v>91789.311109999995</v>
          </cell>
          <cell r="AE38">
            <v>212068.20181</v>
          </cell>
        </row>
        <row r="39">
          <cell r="C39" t="str">
            <v>Mar</v>
          </cell>
          <cell r="D39">
            <v>73804.892139999996</v>
          </cell>
          <cell r="E39">
            <v>61026.077149999997</v>
          </cell>
          <cell r="F39">
            <v>149632.56168000001</v>
          </cell>
          <cell r="G39">
            <v>27905.126489999999</v>
          </cell>
          <cell r="I39">
            <v>312368.65746000002</v>
          </cell>
          <cell r="J39">
            <v>751546.00442999997</v>
          </cell>
          <cell r="O39" t="str">
            <v>Mar</v>
          </cell>
          <cell r="P39">
            <v>129551.92991000001</v>
          </cell>
          <cell r="Q39">
            <v>9726.9258000000009</v>
          </cell>
          <cell r="R39">
            <v>10458.380590000001</v>
          </cell>
          <cell r="S39">
            <v>-62354.540079999999</v>
          </cell>
          <cell r="T39">
            <v>87382.696219999998</v>
          </cell>
          <cell r="Y39" t="str">
            <v>Mar</v>
          </cell>
          <cell r="Z39">
            <v>-37545.162400000001</v>
          </cell>
          <cell r="AA39">
            <v>87382.696219999998</v>
          </cell>
          <cell r="AB39">
            <v>-300</v>
          </cell>
          <cell r="AD39">
            <v>49537.533819999997</v>
          </cell>
          <cell r="AE39">
            <v>261605.73563000001</v>
          </cell>
        </row>
        <row r="40">
          <cell r="C40" t="str">
            <v>Abr</v>
          </cell>
          <cell r="D40">
            <v>73059.445259999993</v>
          </cell>
          <cell r="E40">
            <v>69096.412479999999</v>
          </cell>
          <cell r="F40">
            <v>80471.967480000007</v>
          </cell>
          <cell r="G40">
            <v>33748.590669999998</v>
          </cell>
          <cell r="I40">
            <v>256376.41589</v>
          </cell>
          <cell r="J40">
            <v>1007922.42032</v>
          </cell>
          <cell r="O40" t="str">
            <v>Abr</v>
          </cell>
          <cell r="P40">
            <v>47093.828269999998</v>
          </cell>
          <cell r="Q40">
            <v>-3644.83925</v>
          </cell>
          <cell r="R40">
            <v>-117689.03946</v>
          </cell>
          <cell r="S40">
            <v>29204.909790000002</v>
          </cell>
          <cell r="T40">
            <v>-45035.140650000001</v>
          </cell>
          <cell r="Y40" t="str">
            <v>Abr</v>
          </cell>
          <cell r="Z40">
            <v>-211922.83567</v>
          </cell>
          <cell r="AA40">
            <v>-45035.140650000001</v>
          </cell>
          <cell r="AB40">
            <v>7100</v>
          </cell>
          <cell r="AD40">
            <v>-249857.97632000002</v>
          </cell>
          <cell r="AE40">
            <v>11747.759309999994</v>
          </cell>
        </row>
        <row r="41">
          <cell r="C41" t="str">
            <v>May</v>
          </cell>
          <cell r="D41">
            <v>89141.745869999999</v>
          </cell>
          <cell r="E41">
            <v>73205.126600000003</v>
          </cell>
          <cell r="F41">
            <v>77062.059139999998</v>
          </cell>
          <cell r="G41">
            <v>50202.986570000001</v>
          </cell>
          <cell r="I41">
            <v>289611.91817999998</v>
          </cell>
          <cell r="J41">
            <v>1297534.3385000001</v>
          </cell>
          <cell r="O41" t="str">
            <v>May</v>
          </cell>
          <cell r="P41">
            <v>77540.745519999997</v>
          </cell>
          <cell r="Q41">
            <v>46822.13841</v>
          </cell>
          <cell r="R41">
            <v>17791.5088</v>
          </cell>
          <cell r="S41">
            <v>-67474.35411</v>
          </cell>
          <cell r="T41">
            <v>74680.038620000007</v>
          </cell>
          <cell r="Y41" t="str">
            <v>May</v>
          </cell>
          <cell r="Z41">
            <v>-80495.011620000005</v>
          </cell>
          <cell r="AA41">
            <v>74680.038620000007</v>
          </cell>
          <cell r="AB41">
            <v>-24400</v>
          </cell>
          <cell r="AD41">
            <v>-30214.972999999998</v>
          </cell>
          <cell r="AE41">
            <v>-18467.213690000004</v>
          </cell>
        </row>
        <row r="42">
          <cell r="C42" t="str">
            <v>Jun</v>
          </cell>
          <cell r="D42">
            <v>28983.359229999998</v>
          </cell>
          <cell r="E42">
            <v>73202.831709999999</v>
          </cell>
          <cell r="F42">
            <v>84461.793130000005</v>
          </cell>
          <cell r="G42">
            <v>35883.778319999998</v>
          </cell>
          <cell r="I42">
            <v>222531.76238999999</v>
          </cell>
          <cell r="J42">
            <v>1520066.1008900001</v>
          </cell>
          <cell r="O42" t="str">
            <v>Jun</v>
          </cell>
          <cell r="P42">
            <v>81499.983550000004</v>
          </cell>
          <cell r="Q42">
            <v>47933.055240000002</v>
          </cell>
          <cell r="R42">
            <v>78901.906310000006</v>
          </cell>
          <cell r="S42">
            <v>50103.131099999999</v>
          </cell>
          <cell r="T42">
            <v>258438.07620000001</v>
          </cell>
          <cell r="Y42" t="str">
            <v>Jun</v>
          </cell>
          <cell r="Z42">
            <v>-198288.44552000001</v>
          </cell>
          <cell r="AA42">
            <v>258438.07620000001</v>
          </cell>
          <cell r="AB42">
            <v>78000</v>
          </cell>
          <cell r="AD42">
            <v>138149.63068</v>
          </cell>
          <cell r="AE42">
            <v>119682.41699</v>
          </cell>
        </row>
        <row r="43">
          <cell r="C43" t="str">
            <v>Jul</v>
          </cell>
          <cell r="D43">
            <v>26809.723010000002</v>
          </cell>
          <cell r="E43">
            <v>53870.473660000003</v>
          </cell>
          <cell r="F43">
            <v>99130.333379999996</v>
          </cell>
          <cell r="G43">
            <v>40250.966249999998</v>
          </cell>
          <cell r="I43">
            <v>220061.4963</v>
          </cell>
          <cell r="J43">
            <v>1740127.5971900001</v>
          </cell>
          <cell r="O43" t="str">
            <v>Jul</v>
          </cell>
          <cell r="P43">
            <v>57597.961060000001</v>
          </cell>
          <cell r="Q43">
            <v>45992.493949999996</v>
          </cell>
          <cell r="R43">
            <v>6421.5344699999996</v>
          </cell>
          <cell r="S43">
            <v>19696.643769999999</v>
          </cell>
          <cell r="T43">
            <v>129708.63325</v>
          </cell>
          <cell r="Y43" t="str">
            <v>Jul</v>
          </cell>
          <cell r="Z43">
            <v>-157479.63325000001</v>
          </cell>
          <cell r="AA43">
            <v>129708.63325</v>
          </cell>
          <cell r="AB43">
            <v>6300</v>
          </cell>
          <cell r="AD43">
            <v>-21471.000000000015</v>
          </cell>
          <cell r="AE43">
            <v>98211.416989999983</v>
          </cell>
        </row>
        <row r="44">
          <cell r="C44" t="str">
            <v>Ago</v>
          </cell>
          <cell r="D44">
            <v>46806.30833</v>
          </cell>
          <cell r="E44">
            <v>86839.308529999995</v>
          </cell>
          <cell r="F44">
            <v>118279.30605</v>
          </cell>
          <cell r="G44">
            <v>56747.821629999999</v>
          </cell>
          <cell r="I44">
            <v>308672.74453999999</v>
          </cell>
          <cell r="J44">
            <v>2048800.34173</v>
          </cell>
          <cell r="O44" t="str">
            <v>Ago</v>
          </cell>
          <cell r="P44">
            <v>177739.83257999999</v>
          </cell>
          <cell r="Q44">
            <v>60334.076099999998</v>
          </cell>
          <cell r="R44">
            <v>-39035.508719999998</v>
          </cell>
          <cell r="S44">
            <v>89581.632180000001</v>
          </cell>
          <cell r="T44">
            <v>288620.03214000002</v>
          </cell>
          <cell r="Y44" t="str">
            <v>Ago</v>
          </cell>
          <cell r="Z44">
            <v>-261226.38242000001</v>
          </cell>
          <cell r="AA44">
            <v>288620.03214000002</v>
          </cell>
          <cell r="AB44">
            <v>-23400</v>
          </cell>
          <cell r="AD44">
            <v>3993.6497200000158</v>
          </cell>
          <cell r="AE44">
            <v>102205.06671</v>
          </cell>
        </row>
        <row r="45">
          <cell r="C45" t="str">
            <v>Sep</v>
          </cell>
          <cell r="D45">
            <v>50895.738290000001</v>
          </cell>
          <cell r="E45">
            <v>89909.724260000003</v>
          </cell>
          <cell r="F45">
            <v>155005.60112000001</v>
          </cell>
          <cell r="G45">
            <v>45676.038439999997</v>
          </cell>
          <cell r="I45">
            <v>341487.10210999998</v>
          </cell>
          <cell r="J45">
            <v>2390287.4438399998</v>
          </cell>
          <cell r="O45" t="str">
            <v>Sep</v>
          </cell>
          <cell r="P45">
            <v>216333.40627000001</v>
          </cell>
          <cell r="Q45">
            <v>50085.761939999997</v>
          </cell>
          <cell r="R45">
            <v>-205960.07115999999</v>
          </cell>
          <cell r="S45">
            <v>-66595.684150000001</v>
          </cell>
          <cell r="T45">
            <v>-6136.5870999999997</v>
          </cell>
          <cell r="Y45" t="str">
            <v>Sep</v>
          </cell>
          <cell r="Z45">
            <v>-194206.77778</v>
          </cell>
          <cell r="AA45">
            <v>-6136.5870999999997</v>
          </cell>
          <cell r="AB45">
            <v>4100</v>
          </cell>
          <cell r="AD45">
            <v>-196243.36488000001</v>
          </cell>
          <cell r="AE45">
            <v>-94038.298170000009</v>
          </cell>
        </row>
        <row r="46">
          <cell r="C46" t="str">
            <v>Oct</v>
          </cell>
          <cell r="D46">
            <v>48493.281779999998</v>
          </cell>
          <cell r="E46">
            <v>70984.330579999994</v>
          </cell>
          <cell r="F46">
            <v>114169.16753000001</v>
          </cell>
          <cell r="G46">
            <v>63604.113019999997</v>
          </cell>
          <cell r="I46">
            <v>297250.89291</v>
          </cell>
          <cell r="J46">
            <v>2687538.3367499998</v>
          </cell>
          <cell r="O46" t="str">
            <v>Oct</v>
          </cell>
          <cell r="P46">
            <v>172969.08447</v>
          </cell>
          <cell r="Q46">
            <v>45239.316630000001</v>
          </cell>
          <cell r="R46">
            <v>411723.13660000003</v>
          </cell>
          <cell r="S46">
            <v>-393317.60996999999</v>
          </cell>
          <cell r="T46">
            <v>236613.92773</v>
          </cell>
          <cell r="Y46" t="str">
            <v>Oct</v>
          </cell>
          <cell r="Z46">
            <v>-274095.51711999997</v>
          </cell>
          <cell r="AA46">
            <v>236613.92773</v>
          </cell>
          <cell r="AB46">
            <v>54200</v>
          </cell>
          <cell r="AD46">
            <v>16718.410610000021</v>
          </cell>
          <cell r="AE46">
            <v>-77319.887559999988</v>
          </cell>
        </row>
        <row r="47">
          <cell r="C47" t="str">
            <v>Nov</v>
          </cell>
          <cell r="D47">
            <v>47797.082909999997</v>
          </cell>
          <cell r="E47">
            <v>68346.038339999999</v>
          </cell>
          <cell r="F47">
            <v>128588.14045000001</v>
          </cell>
          <cell r="G47">
            <v>38600.24901</v>
          </cell>
          <cell r="I47">
            <v>283331.51071</v>
          </cell>
          <cell r="J47">
            <v>2970869.8474599998</v>
          </cell>
          <cell r="O47" t="str">
            <v>Nov</v>
          </cell>
          <cell r="P47">
            <v>228192.99898999999</v>
          </cell>
          <cell r="Q47">
            <v>74313.191720000003</v>
          </cell>
          <cell r="R47">
            <v>-492267.71341999999</v>
          </cell>
          <cell r="S47">
            <v>396268.53165999998</v>
          </cell>
          <cell r="T47">
            <v>206507.00894999999</v>
          </cell>
          <cell r="Y47" t="str">
            <v>Nov</v>
          </cell>
          <cell r="Z47">
            <v>-174322.05843</v>
          </cell>
          <cell r="AA47">
            <v>206507.00894999999</v>
          </cell>
          <cell r="AB47">
            <v>-94700</v>
          </cell>
          <cell r="AD47">
            <v>-62515.049480000016</v>
          </cell>
          <cell r="AE47">
            <v>-139834.93703999999</v>
          </cell>
        </row>
        <row r="48">
          <cell r="C48" t="str">
            <v>Dic</v>
          </cell>
          <cell r="D48">
            <v>43863.74469</v>
          </cell>
          <cell r="E48">
            <v>66387.114029999997</v>
          </cell>
          <cell r="F48">
            <v>153399.67124</v>
          </cell>
          <cell r="G48">
            <v>29204.404569999999</v>
          </cell>
          <cell r="I48">
            <v>292854.93453000003</v>
          </cell>
          <cell r="J48">
            <v>3263724.78199</v>
          </cell>
          <cell r="O48" t="str">
            <v>Dic</v>
          </cell>
          <cell r="P48">
            <v>467034.03188000002</v>
          </cell>
          <cell r="Q48">
            <v>175005.48923000001</v>
          </cell>
          <cell r="R48">
            <v>97280.945909999995</v>
          </cell>
          <cell r="S48">
            <v>-52859.75389</v>
          </cell>
          <cell r="T48">
            <v>686460.71313000005</v>
          </cell>
          <cell r="Y48" t="str">
            <v>Dic</v>
          </cell>
          <cell r="Z48">
            <v>-332204.55943999998</v>
          </cell>
          <cell r="AA48">
            <v>686460.71313000005</v>
          </cell>
          <cell r="AB48">
            <v>-81108.181400000001</v>
          </cell>
          <cell r="AD48">
            <v>273147.97229000006</v>
          </cell>
          <cell r="AE48">
            <v>133313.03525000007</v>
          </cell>
        </row>
        <row r="49">
          <cell r="B49">
            <v>1995</v>
          </cell>
          <cell r="C49" t="str">
            <v>Ene</v>
          </cell>
          <cell r="D49">
            <v>41711.25877</v>
          </cell>
          <cell r="E49">
            <v>63400.035909999999</v>
          </cell>
          <cell r="F49">
            <v>128962.54674999999</v>
          </cell>
          <cell r="G49">
            <v>24618.388719999999</v>
          </cell>
          <cell r="I49">
            <v>258692.23014999999</v>
          </cell>
          <cell r="J49">
            <v>258692.23014999999</v>
          </cell>
          <cell r="N49">
            <v>1995</v>
          </cell>
          <cell r="O49" t="str">
            <v>Ene</v>
          </cell>
          <cell r="P49">
            <v>143569.62966999999</v>
          </cell>
          <cell r="Q49">
            <v>48357.10555</v>
          </cell>
          <cell r="R49">
            <v>24618.561959999999</v>
          </cell>
          <cell r="S49">
            <v>122751.70388930275</v>
          </cell>
          <cell r="T49">
            <v>339297.00106930273</v>
          </cell>
          <cell r="X49">
            <v>1995</v>
          </cell>
          <cell r="Y49" t="str">
            <v>Ene</v>
          </cell>
          <cell r="Z49">
            <v>-477955.06040999998</v>
          </cell>
          <cell r="AA49">
            <v>339297.00106930273</v>
          </cell>
          <cell r="AB49">
            <v>87100</v>
          </cell>
          <cell r="AD49">
            <v>-51558.059340697248</v>
          </cell>
          <cell r="AE49">
            <v>-51558.059340697248</v>
          </cell>
        </row>
        <row r="50">
          <cell r="C50" t="str">
            <v>Feb</v>
          </cell>
          <cell r="D50">
            <v>38329.761680000003</v>
          </cell>
          <cell r="E50">
            <v>84006.784180000002</v>
          </cell>
          <cell r="F50">
            <v>112723.14274</v>
          </cell>
          <cell r="G50">
            <v>61941.215210000002</v>
          </cell>
          <cell r="I50">
            <v>297000.90380999999</v>
          </cell>
          <cell r="J50">
            <v>555693.13396000001</v>
          </cell>
          <cell r="O50" t="str">
            <v>Feb</v>
          </cell>
          <cell r="P50">
            <v>167235.90609</v>
          </cell>
          <cell r="Q50">
            <v>-33118.975530000003</v>
          </cell>
          <cell r="R50">
            <v>21680.152890000001</v>
          </cell>
          <cell r="S50">
            <v>99878.838681691719</v>
          </cell>
          <cell r="T50">
            <v>255675.92213169171</v>
          </cell>
          <cell r="Y50" t="str">
            <v>Feb</v>
          </cell>
          <cell r="Z50">
            <v>-205466.01811999999</v>
          </cell>
          <cell r="AA50">
            <v>255675.92213169171</v>
          </cell>
          <cell r="AB50">
            <v>81900</v>
          </cell>
          <cell r="AD50">
            <v>132109.90401169172</v>
          </cell>
          <cell r="AE50">
            <v>80551.844670994469</v>
          </cell>
        </row>
        <row r="51">
          <cell r="C51" t="str">
            <v>Mar</v>
          </cell>
          <cell r="D51">
            <v>39958.250529999998</v>
          </cell>
          <cell r="E51">
            <v>84447.491559999995</v>
          </cell>
          <cell r="F51">
            <v>117271.22602</v>
          </cell>
          <cell r="G51">
            <v>102748.03232</v>
          </cell>
          <cell r="I51">
            <v>344425.00043000001</v>
          </cell>
          <cell r="J51">
            <v>900118.13439000002</v>
          </cell>
          <cell r="O51" t="str">
            <v>Mar</v>
          </cell>
          <cell r="P51">
            <v>62144.35007</v>
          </cell>
          <cell r="Q51">
            <v>30581.720700000002</v>
          </cell>
          <cell r="R51">
            <v>99740.515159999995</v>
          </cell>
          <cell r="S51">
            <v>39033.927901390503</v>
          </cell>
          <cell r="T51">
            <v>231500.5138313905</v>
          </cell>
          <cell r="Y51" t="str">
            <v>Mar</v>
          </cell>
          <cell r="Z51">
            <v>-176885.52640999999</v>
          </cell>
          <cell r="AA51">
            <v>231500.5138313905</v>
          </cell>
          <cell r="AB51">
            <v>176000</v>
          </cell>
          <cell r="AD51">
            <v>230614.98742139051</v>
          </cell>
          <cell r="AE51">
            <v>311166.83209238498</v>
          </cell>
        </row>
        <row r="52">
          <cell r="C52" t="str">
            <v>Abr</v>
          </cell>
          <cell r="D52">
            <v>70180.781560000003</v>
          </cell>
          <cell r="E52">
            <v>61651.118499999997</v>
          </cell>
          <cell r="F52">
            <v>80738.672919999997</v>
          </cell>
          <cell r="G52">
            <v>63062.4732</v>
          </cell>
          <cell r="I52">
            <v>275633.04618</v>
          </cell>
          <cell r="J52">
            <v>1175751.1805700001</v>
          </cell>
          <cell r="O52" t="str">
            <v>Abr</v>
          </cell>
          <cell r="P52">
            <v>55584.171750000001</v>
          </cell>
          <cell r="Q52">
            <v>82985.410140000007</v>
          </cell>
          <cell r="R52">
            <v>130551.51465</v>
          </cell>
          <cell r="S52">
            <v>50044.918176803003</v>
          </cell>
          <cell r="T52">
            <v>319166.01471680298</v>
          </cell>
          <cell r="Y52" t="str">
            <v>Abr</v>
          </cell>
          <cell r="Z52">
            <v>-239205.68786999999</v>
          </cell>
          <cell r="AA52">
            <v>319166.01471680298</v>
          </cell>
          <cell r="AB52">
            <v>15600</v>
          </cell>
          <cell r="AD52">
            <v>95560.326846802986</v>
          </cell>
          <cell r="AE52">
            <v>406727.158939188</v>
          </cell>
        </row>
        <row r="53">
          <cell r="C53" t="str">
            <v>May</v>
          </cell>
          <cell r="D53">
            <v>25562.6368</v>
          </cell>
          <cell r="E53">
            <v>58275.838250000001</v>
          </cell>
          <cell r="F53">
            <v>84679.832290000006</v>
          </cell>
          <cell r="G53">
            <v>88134.270560000004</v>
          </cell>
          <cell r="I53">
            <v>256652.5779</v>
          </cell>
          <cell r="J53">
            <v>1432403.75847</v>
          </cell>
          <cell r="O53" t="str">
            <v>May</v>
          </cell>
          <cell r="P53">
            <v>71191.692439999999</v>
          </cell>
          <cell r="Q53">
            <v>51272.074260000001</v>
          </cell>
          <cell r="R53">
            <v>2276.3267799999999</v>
          </cell>
          <cell r="S53">
            <v>81855.649012119626</v>
          </cell>
          <cell r="T53">
            <v>206595.74249211964</v>
          </cell>
          <cell r="Y53" t="str">
            <v>May</v>
          </cell>
          <cell r="Z53">
            <v>-117195.81692</v>
          </cell>
          <cell r="AA53">
            <v>206595.74249211964</v>
          </cell>
          <cell r="AB53">
            <v>20400</v>
          </cell>
          <cell r="AD53">
            <v>109799.92557211964</v>
          </cell>
          <cell r="AE53">
            <v>516527.08451130765</v>
          </cell>
        </row>
        <row r="54">
          <cell r="C54" t="str">
            <v>Jun</v>
          </cell>
          <cell r="D54">
            <v>20500.318159999999</v>
          </cell>
          <cell r="E54">
            <v>83019.513149999999</v>
          </cell>
          <cell r="F54">
            <v>93810.030249999996</v>
          </cell>
          <cell r="G54">
            <v>80447.631810000006</v>
          </cell>
          <cell r="I54">
            <v>277777.49336999998</v>
          </cell>
          <cell r="J54">
            <v>1710181.25184</v>
          </cell>
          <cell r="O54" t="str">
            <v>Jun</v>
          </cell>
          <cell r="P54">
            <v>113051.40820999999</v>
          </cell>
          <cell r="Q54">
            <v>77918.42611</v>
          </cell>
          <cell r="R54">
            <v>8972.4019499999995</v>
          </cell>
          <cell r="S54">
            <v>6495.8332846068433</v>
          </cell>
          <cell r="T54">
            <v>206438.06955460683</v>
          </cell>
          <cell r="Y54" t="str">
            <v>Jun</v>
          </cell>
          <cell r="Z54">
            <v>-156844.81007000001</v>
          </cell>
          <cell r="AA54">
            <v>206438.06955460683</v>
          </cell>
          <cell r="AB54">
            <v>-14300</v>
          </cell>
          <cell r="AD54">
            <v>35293.259484606824</v>
          </cell>
          <cell r="AE54">
            <v>551820.34399591445</v>
          </cell>
        </row>
        <row r="55">
          <cell r="C55" t="str">
            <v>Jul</v>
          </cell>
          <cell r="D55">
            <v>20631.327929999999</v>
          </cell>
          <cell r="E55">
            <v>59973.907809999997</v>
          </cell>
          <cell r="F55">
            <v>107877.99182</v>
          </cell>
          <cell r="G55">
            <v>93638.569520000005</v>
          </cell>
          <cell r="I55">
            <v>282121.79707999999</v>
          </cell>
          <cell r="J55">
            <v>1992303.04892</v>
          </cell>
          <cell r="O55" t="str">
            <v>Jul</v>
          </cell>
          <cell r="P55">
            <v>44918.940820000003</v>
          </cell>
          <cell r="Q55">
            <v>111383.95411000001</v>
          </cell>
          <cell r="R55">
            <v>9987.0619900000002</v>
          </cell>
          <cell r="S55">
            <v>63531.18312419299</v>
          </cell>
          <cell r="T55">
            <v>229821.14004419299</v>
          </cell>
          <cell r="Y55" t="str">
            <v>Jul</v>
          </cell>
          <cell r="Z55">
            <v>-176625.1643</v>
          </cell>
          <cell r="AA55">
            <v>229821.14004419299</v>
          </cell>
          <cell r="AB55">
            <v>-64100</v>
          </cell>
          <cell r="AD55">
            <v>-10904.024255807017</v>
          </cell>
          <cell r="AE55">
            <v>540916.3197401074</v>
          </cell>
        </row>
        <row r="56">
          <cell r="C56" t="str">
            <v>Ago</v>
          </cell>
          <cell r="D56">
            <v>28506.81336</v>
          </cell>
          <cell r="E56">
            <v>63388.673880000002</v>
          </cell>
          <cell r="F56">
            <v>105925.40003</v>
          </cell>
          <cell r="G56">
            <v>73020.323390000005</v>
          </cell>
          <cell r="I56">
            <v>270841.21065999998</v>
          </cell>
          <cell r="J56">
            <v>2263144.2595799998</v>
          </cell>
          <cell r="O56" t="str">
            <v>Ago</v>
          </cell>
          <cell r="P56">
            <v>183535.44448000001</v>
          </cell>
          <cell r="Q56">
            <v>-66648.095719999998</v>
          </cell>
          <cell r="R56">
            <v>-14091.56842</v>
          </cell>
          <cell r="S56">
            <v>-12424.589011947748</v>
          </cell>
          <cell r="T56">
            <v>90371.191328052257</v>
          </cell>
          <cell r="Y56" t="str">
            <v>Ago</v>
          </cell>
          <cell r="Z56">
            <v>-209246.42288999999</v>
          </cell>
          <cell r="AA56">
            <v>90371.191328052257</v>
          </cell>
          <cell r="AB56">
            <v>-143400</v>
          </cell>
          <cell r="AD56">
            <v>-262275.23156194773</v>
          </cell>
          <cell r="AE56">
            <v>278641.08817815967</v>
          </cell>
        </row>
        <row r="57">
          <cell r="C57" t="str">
            <v>Sep</v>
          </cell>
          <cell r="D57">
            <v>83793.364019999994</v>
          </cell>
          <cell r="E57">
            <v>76892.941269999996</v>
          </cell>
          <cell r="F57">
            <v>91811.859670000005</v>
          </cell>
          <cell r="G57">
            <v>47981.389439999999</v>
          </cell>
          <cell r="I57">
            <v>300479.55440000002</v>
          </cell>
          <cell r="J57">
            <v>2563623.8139800001</v>
          </cell>
          <cell r="O57" t="str">
            <v>Sep</v>
          </cell>
          <cell r="P57">
            <v>-18296.775539999999</v>
          </cell>
          <cell r="Q57">
            <v>36850.066509999997</v>
          </cell>
          <cell r="R57">
            <v>48733.607649999998</v>
          </cell>
          <cell r="S57">
            <v>20417.189695171648</v>
          </cell>
          <cell r="T57">
            <v>87704.088315171655</v>
          </cell>
          <cell r="Y57" t="str">
            <v>Sep</v>
          </cell>
          <cell r="Z57">
            <v>-116777.29058</v>
          </cell>
          <cell r="AA57">
            <v>87704.088315171655</v>
          </cell>
          <cell r="AB57">
            <v>72700</v>
          </cell>
          <cell r="AD57">
            <v>43626.797735171654</v>
          </cell>
          <cell r="AE57">
            <v>322267.88591333129</v>
          </cell>
        </row>
        <row r="58">
          <cell r="C58" t="str">
            <v>Oct</v>
          </cell>
          <cell r="D58">
            <v>27231.271949999998</v>
          </cell>
          <cell r="E58">
            <v>53995.978450000002</v>
          </cell>
          <cell r="F58">
            <v>105527.89139999999</v>
          </cell>
          <cell r="G58">
            <v>85835.413010000004</v>
          </cell>
          <cell r="I58">
            <v>272590.55481</v>
          </cell>
          <cell r="J58">
            <v>2836214.3687900002</v>
          </cell>
          <cell r="O58" t="str">
            <v>Oct</v>
          </cell>
          <cell r="P58">
            <v>87438.95074</v>
          </cell>
          <cell r="Q58">
            <v>25395.76252</v>
          </cell>
          <cell r="R58">
            <v>120971.30626</v>
          </cell>
          <cell r="S58">
            <v>-12243.83171350412</v>
          </cell>
          <cell r="T58">
            <v>221562.18780649587</v>
          </cell>
          <cell r="Y58" t="str">
            <v>Oct</v>
          </cell>
          <cell r="Z58">
            <v>-190856.47665999999</v>
          </cell>
          <cell r="AA58">
            <v>221562.18780649587</v>
          </cell>
          <cell r="AB58">
            <v>-3082.10898</v>
          </cell>
          <cell r="AD58">
            <v>27623.602166495886</v>
          </cell>
          <cell r="AE58">
            <v>349891.48807982716</v>
          </cell>
        </row>
        <row r="59">
          <cell r="C59" t="str">
            <v>Nov</v>
          </cell>
          <cell r="D59">
            <v>24002.866699999999</v>
          </cell>
          <cell r="E59">
            <v>46460.505270000001</v>
          </cell>
          <cell r="F59">
            <v>130948.7715</v>
          </cell>
          <cell r="G59">
            <v>96390.929170000003</v>
          </cell>
          <cell r="I59">
            <v>297803.07264000003</v>
          </cell>
          <cell r="J59">
            <v>3134017.4414300001</v>
          </cell>
          <cell r="O59" t="str">
            <v>Nov</v>
          </cell>
          <cell r="P59">
            <v>7998.7105700000002</v>
          </cell>
          <cell r="Q59">
            <v>51429.882189999997</v>
          </cell>
          <cell r="R59">
            <v>62644.161910000003</v>
          </cell>
          <cell r="S59">
            <v>124166.64094829815</v>
          </cell>
          <cell r="T59">
            <v>246239.39561829815</v>
          </cell>
          <cell r="Y59" t="str">
            <v>Nov</v>
          </cell>
          <cell r="Z59">
            <v>-274965.58091000002</v>
          </cell>
          <cell r="AA59">
            <v>246239.39561829815</v>
          </cell>
          <cell r="AB59">
            <v>-44336.783459999999</v>
          </cell>
          <cell r="AD59">
            <v>-73062.968751701876</v>
          </cell>
          <cell r="AE59">
            <v>276828.51932812529</v>
          </cell>
        </row>
        <row r="60">
          <cell r="C60" t="str">
            <v>Dic</v>
          </cell>
          <cell r="D60">
            <v>22633.610830000001</v>
          </cell>
          <cell r="E60">
            <v>51622.96774</v>
          </cell>
          <cell r="F60">
            <v>103558.50347</v>
          </cell>
          <cell r="G60">
            <v>47926.6878</v>
          </cell>
          <cell r="I60">
            <v>225741.76983999999</v>
          </cell>
          <cell r="J60">
            <v>3359759.2112700003</v>
          </cell>
          <cell r="O60" t="str">
            <v>Dic</v>
          </cell>
          <cell r="P60">
            <v>29139.539570000001</v>
          </cell>
          <cell r="Q60">
            <v>56125.644740000003</v>
          </cell>
          <cell r="R60">
            <v>133415.13857000001</v>
          </cell>
          <cell r="S60">
            <v>39267.760271982799</v>
          </cell>
          <cell r="T60">
            <v>257948.08315198281</v>
          </cell>
          <cell r="Y60" t="str">
            <v>Dic</v>
          </cell>
          <cell r="Z60">
            <v>-31222.553620000002</v>
          </cell>
          <cell r="AA60">
            <v>257948.08315198281</v>
          </cell>
          <cell r="AB60">
            <v>-181532.75495999999</v>
          </cell>
          <cell r="AD60">
            <v>45192.774571982824</v>
          </cell>
          <cell r="AE60">
            <v>322021.29390010808</v>
          </cell>
        </row>
        <row r="61">
          <cell r="B61">
            <v>1996</v>
          </cell>
          <cell r="C61" t="str">
            <v>Ene</v>
          </cell>
          <cell r="D61">
            <v>22899.513849999999</v>
          </cell>
          <cell r="E61">
            <v>49575.174469999998</v>
          </cell>
          <cell r="F61">
            <v>112768.81318</v>
          </cell>
          <cell r="G61">
            <v>15695.37383</v>
          </cell>
          <cell r="I61">
            <v>200938.87533000001</v>
          </cell>
          <cell r="J61">
            <v>200938.87533000001</v>
          </cell>
          <cell r="N61">
            <v>1996</v>
          </cell>
          <cell r="O61" t="str">
            <v>Ene</v>
          </cell>
          <cell r="P61">
            <v>-40330.620990000003</v>
          </cell>
          <cell r="Q61">
            <v>50185.876210000002</v>
          </cell>
          <cell r="R61">
            <v>20364.71285</v>
          </cell>
          <cell r="S61">
            <v>71124.668130000005</v>
          </cell>
          <cell r="T61">
            <v>101344.63619999999</v>
          </cell>
          <cell r="X61">
            <v>1996</v>
          </cell>
          <cell r="Y61" t="str">
            <v>Ene</v>
          </cell>
          <cell r="Z61">
            <v>-238568.97372000001</v>
          </cell>
          <cell r="AA61">
            <v>101344.63619999999</v>
          </cell>
          <cell r="AB61">
            <v>-23876.388029999998</v>
          </cell>
          <cell r="AD61">
            <v>-161100.72555</v>
          </cell>
          <cell r="AE61">
            <v>-161100.72555</v>
          </cell>
        </row>
        <row r="62">
          <cell r="C62" t="str">
            <v>Feb</v>
          </cell>
          <cell r="D62">
            <v>27577.540980000002</v>
          </cell>
          <cell r="E62">
            <v>46465.095130000002</v>
          </cell>
          <cell r="F62">
            <v>106113.89786</v>
          </cell>
          <cell r="G62">
            <v>44046.990949999999</v>
          </cell>
          <cell r="I62">
            <v>224203.52492</v>
          </cell>
          <cell r="J62">
            <v>425142.40025000001</v>
          </cell>
          <cell r="O62" t="str">
            <v>Feb</v>
          </cell>
          <cell r="P62">
            <v>-66237.995299999995</v>
          </cell>
          <cell r="Q62">
            <v>86730.358689999994</v>
          </cell>
          <cell r="R62">
            <v>9528.5926799999997</v>
          </cell>
          <cell r="S62">
            <v>163838.44205000001</v>
          </cell>
          <cell r="T62">
            <v>193859.39812</v>
          </cell>
          <cell r="Y62" t="str">
            <v>Feb</v>
          </cell>
          <cell r="Z62">
            <v>-326371.81503</v>
          </cell>
          <cell r="AA62">
            <v>193859.39812</v>
          </cell>
          <cell r="AB62">
            <v>-19906.674760000002</v>
          </cell>
          <cell r="AD62">
            <v>-152419.09166999999</v>
          </cell>
          <cell r="AE62">
            <v>-313519.81721999997</v>
          </cell>
        </row>
        <row r="63">
          <cell r="C63" t="str">
            <v>Mar</v>
          </cell>
          <cell r="D63">
            <v>26353.06409</v>
          </cell>
          <cell r="E63">
            <v>47293.942840000003</v>
          </cell>
          <cell r="F63">
            <v>114764.5958</v>
          </cell>
          <cell r="G63">
            <v>17303.944909999998</v>
          </cell>
          <cell r="I63">
            <v>205715.54764</v>
          </cell>
          <cell r="J63">
            <v>630857.94788999995</v>
          </cell>
          <cell r="O63" t="str">
            <v>Mar</v>
          </cell>
          <cell r="P63">
            <v>-67683.923330000005</v>
          </cell>
          <cell r="Q63">
            <v>130152.84555</v>
          </cell>
          <cell r="R63">
            <v>97762.016950000005</v>
          </cell>
          <cell r="S63">
            <v>96131.26225</v>
          </cell>
          <cell r="T63">
            <v>256362.20142</v>
          </cell>
          <cell r="Y63" t="str">
            <v>Mar</v>
          </cell>
          <cell r="Z63">
            <v>-329557.06891999999</v>
          </cell>
          <cell r="AA63">
            <v>256362.20142</v>
          </cell>
          <cell r="AB63">
            <v>-11691.39759</v>
          </cell>
          <cell r="AD63">
            <v>-84886.265090000001</v>
          </cell>
          <cell r="AE63">
            <v>-398406.08230999997</v>
          </cell>
        </row>
        <row r="64">
          <cell r="C64" t="str">
            <v>Abr</v>
          </cell>
          <cell r="D64">
            <v>23274.633259999999</v>
          </cell>
          <cell r="E64">
            <v>47676.27046</v>
          </cell>
          <cell r="F64">
            <v>107494.97004</v>
          </cell>
          <cell r="G64">
            <v>73504.390750000006</v>
          </cell>
          <cell r="I64">
            <v>251950.26451000001</v>
          </cell>
          <cell r="J64">
            <v>882808.21239999996</v>
          </cell>
          <cell r="O64" t="str">
            <v>Abr</v>
          </cell>
          <cell r="P64">
            <v>80856.792860000001</v>
          </cell>
          <cell r="Q64">
            <v>33964.461759999998</v>
          </cell>
          <cell r="R64">
            <v>70055.915410000001</v>
          </cell>
          <cell r="S64">
            <v>80960.977010000002</v>
          </cell>
          <cell r="T64">
            <v>265838.14704000001</v>
          </cell>
          <cell r="Y64" t="str">
            <v>Abr</v>
          </cell>
          <cell r="Z64">
            <v>-234077.67530999999</v>
          </cell>
          <cell r="AA64">
            <v>265838.14704000001</v>
          </cell>
          <cell r="AB64">
            <v>-56638.006789999999</v>
          </cell>
          <cell r="AD64">
            <v>-24877.53505999998</v>
          </cell>
          <cell r="AE64">
            <v>-423283.61736999993</v>
          </cell>
        </row>
        <row r="65">
          <cell r="C65" t="str">
            <v>May</v>
          </cell>
          <cell r="D65">
            <v>29721.292010000001</v>
          </cell>
          <cell r="E65">
            <v>51156.910259999997</v>
          </cell>
          <cell r="F65">
            <v>181217.02299</v>
          </cell>
          <cell r="G65">
            <v>61871.30932</v>
          </cell>
          <cell r="I65">
            <v>323966.53457999998</v>
          </cell>
          <cell r="J65">
            <v>1206774.7469799998</v>
          </cell>
          <cell r="O65" t="str">
            <v>May</v>
          </cell>
          <cell r="P65">
            <v>25157.610820000002</v>
          </cell>
          <cell r="Q65">
            <v>147287.12737</v>
          </cell>
          <cell r="R65">
            <v>53110.505069999999</v>
          </cell>
          <cell r="S65">
            <v>-24079.155289999999</v>
          </cell>
          <cell r="T65">
            <v>201476.08796999999</v>
          </cell>
          <cell r="Y65" t="str">
            <v>May</v>
          </cell>
          <cell r="Z65">
            <v>-152563.13746999999</v>
          </cell>
          <cell r="AA65">
            <v>201476.08796999999</v>
          </cell>
          <cell r="AB65">
            <v>-26857.717489999999</v>
          </cell>
          <cell r="AD65">
            <v>22055.233010000007</v>
          </cell>
          <cell r="AE65">
            <v>-401228.38435999991</v>
          </cell>
        </row>
        <row r="66">
          <cell r="C66" t="str">
            <v>Jun</v>
          </cell>
          <cell r="D66">
            <v>20992.78369</v>
          </cell>
          <cell r="E66">
            <v>42844.480250000001</v>
          </cell>
          <cell r="F66">
            <v>151970.89472000001</v>
          </cell>
          <cell r="G66">
            <v>30649.272710000001</v>
          </cell>
          <cell r="I66">
            <v>246457.43137000001</v>
          </cell>
          <cell r="J66">
            <v>1453232.1783499997</v>
          </cell>
          <cell r="O66" t="str">
            <v>Jun</v>
          </cell>
          <cell r="P66">
            <v>128186.79743999999</v>
          </cell>
          <cell r="Q66">
            <v>40342.036740000003</v>
          </cell>
          <cell r="R66">
            <v>184275.29897</v>
          </cell>
          <cell r="S66">
            <v>39659.98734</v>
          </cell>
          <cell r="T66">
            <v>392464.12049</v>
          </cell>
          <cell r="Y66" t="str">
            <v>Jun</v>
          </cell>
          <cell r="Z66">
            <v>-389358.69994999998</v>
          </cell>
          <cell r="AA66">
            <v>392464.12049</v>
          </cell>
          <cell r="AB66">
            <v>34871.336790000001</v>
          </cell>
          <cell r="AD66">
            <v>37976.757330000022</v>
          </cell>
          <cell r="AE66">
            <v>-363251.62702999986</v>
          </cell>
        </row>
        <row r="67">
          <cell r="C67" t="str">
            <v>Jul</v>
          </cell>
          <cell r="D67">
            <v>20230.240419999998</v>
          </cell>
          <cell r="E67">
            <v>52596.778200000001</v>
          </cell>
          <cell r="F67">
            <v>182870.67297000001</v>
          </cell>
          <cell r="G67">
            <v>58729.736219999999</v>
          </cell>
          <cell r="I67">
            <v>314427.42781000002</v>
          </cell>
          <cell r="J67">
            <v>1767659.6061599997</v>
          </cell>
          <cell r="O67" t="str">
            <v>Jul</v>
          </cell>
          <cell r="P67">
            <v>129120.34388</v>
          </cell>
          <cell r="Q67">
            <v>59135.37139</v>
          </cell>
          <cell r="R67">
            <v>30047.612580000001</v>
          </cell>
          <cell r="S67">
            <v>168739.38618</v>
          </cell>
          <cell r="T67">
            <v>387042.71402999997</v>
          </cell>
          <cell r="Y67" t="str">
            <v>Jul</v>
          </cell>
          <cell r="Z67">
            <v>-399711.28879000002</v>
          </cell>
          <cell r="AA67">
            <v>387042.71402999997</v>
          </cell>
          <cell r="AB67">
            <v>84779.777170000001</v>
          </cell>
          <cell r="AD67">
            <v>72111.202409999954</v>
          </cell>
          <cell r="AE67">
            <v>-291140.42461999989</v>
          </cell>
        </row>
        <row r="68">
          <cell r="C68" t="str">
            <v>Ago</v>
          </cell>
          <cell r="D68">
            <v>17988.050329999998</v>
          </cell>
          <cell r="E68">
            <v>57976.512349999997</v>
          </cell>
          <cell r="F68">
            <v>164654.95149000001</v>
          </cell>
          <cell r="G68">
            <v>53953.119729999999</v>
          </cell>
          <cell r="I68">
            <v>294572.63390000002</v>
          </cell>
          <cell r="J68">
            <v>2062232.2400599997</v>
          </cell>
          <cell r="O68" t="str">
            <v>Ago</v>
          </cell>
          <cell r="P68">
            <v>61147.39028</v>
          </cell>
          <cell r="Q68">
            <v>477789.85781999998</v>
          </cell>
          <cell r="R68">
            <v>17407.873100000001</v>
          </cell>
          <cell r="S68">
            <v>-106158.224</v>
          </cell>
          <cell r="T68">
            <v>450186.89720000001</v>
          </cell>
          <cell r="Y68" t="str">
            <v>Ago</v>
          </cell>
          <cell r="Z68">
            <v>-411732.33283999999</v>
          </cell>
          <cell r="AA68">
            <v>450186.89720000001</v>
          </cell>
          <cell r="AB68">
            <v>-13588.42944</v>
          </cell>
          <cell r="AD68">
            <v>24866.134920000019</v>
          </cell>
          <cell r="AE68">
            <v>-266274.28969999985</v>
          </cell>
        </row>
        <row r="69">
          <cell r="C69" t="str">
            <v>Sep</v>
          </cell>
          <cell r="D69">
            <v>16514.125049999999</v>
          </cell>
          <cell r="E69">
            <v>47650.746200000001</v>
          </cell>
          <cell r="F69">
            <v>137401.427</v>
          </cell>
          <cell r="G69">
            <v>50573.503129999997</v>
          </cell>
          <cell r="I69">
            <v>252139.80137999999</v>
          </cell>
          <cell r="J69">
            <v>2314372.0414399998</v>
          </cell>
          <cell r="O69" t="str">
            <v>Sep</v>
          </cell>
          <cell r="P69">
            <v>179221.81007000001</v>
          </cell>
          <cell r="Q69">
            <v>43040.20822</v>
          </cell>
          <cell r="R69">
            <v>79654.787960000001</v>
          </cell>
          <cell r="S69">
            <v>176256.75755000001</v>
          </cell>
          <cell r="T69">
            <v>478173.5638</v>
          </cell>
          <cell r="Y69" t="str">
            <v>Sep</v>
          </cell>
          <cell r="Z69">
            <v>-431051.32952000003</v>
          </cell>
          <cell r="AA69">
            <v>478173.5638</v>
          </cell>
          <cell r="AB69">
            <v>-11065.67182</v>
          </cell>
          <cell r="AD69">
            <v>36056.562459999972</v>
          </cell>
          <cell r="AE69">
            <v>-230217.72723999986</v>
          </cell>
        </row>
        <row r="70">
          <cell r="C70" t="str">
            <v>Oct</v>
          </cell>
          <cell r="D70">
            <v>14103.00279</v>
          </cell>
          <cell r="E70">
            <v>53392.264600000002</v>
          </cell>
          <cell r="F70">
            <v>200706.43750999999</v>
          </cell>
          <cell r="G70">
            <v>76114.325219999999</v>
          </cell>
          <cell r="I70">
            <v>344316.03012000001</v>
          </cell>
          <cell r="J70">
            <v>2658688.0715600001</v>
          </cell>
          <cell r="O70" t="str">
            <v>Oct</v>
          </cell>
          <cell r="P70">
            <v>269626.18899</v>
          </cell>
          <cell r="Q70">
            <v>99079.514509999994</v>
          </cell>
          <cell r="R70">
            <v>79723.635150000002</v>
          </cell>
          <cell r="S70">
            <v>112212.53756</v>
          </cell>
          <cell r="T70">
            <v>560641.87621000002</v>
          </cell>
          <cell r="Y70" t="str">
            <v>Oct</v>
          </cell>
          <cell r="Z70">
            <v>-450867.19182000001</v>
          </cell>
          <cell r="AA70">
            <v>560641.87621000002</v>
          </cell>
          <cell r="AB70">
            <v>34731.23947</v>
          </cell>
          <cell r="AD70">
            <v>144505.92386000001</v>
          </cell>
          <cell r="AE70">
            <v>-85711.803379999852</v>
          </cell>
        </row>
        <row r="71">
          <cell r="C71" t="str">
            <v>Nov</v>
          </cell>
          <cell r="D71">
            <v>13891.11865</v>
          </cell>
          <cell r="E71">
            <v>81506.972299999994</v>
          </cell>
          <cell r="F71">
            <v>148665.11379</v>
          </cell>
          <cell r="G71">
            <v>51596.901810000003</v>
          </cell>
          <cell r="I71">
            <v>295660.10655000003</v>
          </cell>
          <cell r="J71">
            <v>2954348.1781100002</v>
          </cell>
          <cell r="O71" t="str">
            <v>Nov</v>
          </cell>
          <cell r="P71">
            <v>194745.59312000001</v>
          </cell>
          <cell r="Q71">
            <v>144232.24082000001</v>
          </cell>
          <cell r="R71">
            <v>737.92822999999999</v>
          </cell>
          <cell r="S71">
            <v>28498.125209999998</v>
          </cell>
          <cell r="T71">
            <v>368213.88737999997</v>
          </cell>
          <cell r="Y71" t="str">
            <v>Nov</v>
          </cell>
          <cell r="Z71">
            <v>-248423.10313999999</v>
          </cell>
          <cell r="AA71">
            <v>368213.88737999997</v>
          </cell>
          <cell r="AB71">
            <v>19423.95176</v>
          </cell>
          <cell r="AD71">
            <v>139214.73599999998</v>
          </cell>
          <cell r="AE71">
            <v>53502.932620000123</v>
          </cell>
        </row>
        <row r="72">
          <cell r="C72" t="str">
            <v>Dic</v>
          </cell>
          <cell r="D72">
            <v>20260.908220000001</v>
          </cell>
          <cell r="E72">
            <v>62434.69786</v>
          </cell>
          <cell r="F72">
            <v>131195.71226</v>
          </cell>
          <cell r="G72">
            <v>51202.323980000001</v>
          </cell>
          <cell r="I72">
            <v>265093.64231999998</v>
          </cell>
          <cell r="J72">
            <v>3219441.8204300003</v>
          </cell>
          <cell r="O72" t="str">
            <v>Dic</v>
          </cell>
          <cell r="P72">
            <v>1101611.38023</v>
          </cell>
          <cell r="Q72">
            <v>341220.60255000001</v>
          </cell>
          <cell r="R72">
            <v>261939.95509</v>
          </cell>
          <cell r="S72">
            <v>210847.80858000001</v>
          </cell>
          <cell r="T72">
            <v>1915619.74645</v>
          </cell>
          <cell r="Y72" t="str">
            <v>Dic</v>
          </cell>
          <cell r="Z72">
            <v>-377179.07351000002</v>
          </cell>
          <cell r="AA72">
            <v>1915619.74645</v>
          </cell>
          <cell r="AB72">
            <v>-19788.449489999999</v>
          </cell>
          <cell r="AD72">
            <v>1518652.2234499999</v>
          </cell>
          <cell r="AE72">
            <v>1572155.15607</v>
          </cell>
        </row>
        <row r="73">
          <cell r="B73" t="str">
            <v>1997 (p)</v>
          </cell>
          <cell r="C73" t="str">
            <v>Ene</v>
          </cell>
          <cell r="D73">
            <v>21458.873970000001</v>
          </cell>
          <cell r="E73">
            <v>53235.418460000001</v>
          </cell>
          <cell r="F73">
            <v>179265.639</v>
          </cell>
          <cell r="G73">
            <v>26111.2084</v>
          </cell>
          <cell r="I73">
            <v>280071.13983</v>
          </cell>
          <cell r="J73">
            <v>280071.13983</v>
          </cell>
          <cell r="N73" t="str">
            <v>1997 (p)</v>
          </cell>
          <cell r="O73" t="str">
            <v>Ene</v>
          </cell>
          <cell r="P73">
            <v>192010.09516</v>
          </cell>
          <cell r="Q73">
            <v>49727.278480000001</v>
          </cell>
          <cell r="R73">
            <v>-2176.2264599999999</v>
          </cell>
          <cell r="S73">
            <v>159832.60722999999</v>
          </cell>
          <cell r="T73">
            <v>399393.75440999999</v>
          </cell>
          <cell r="X73" t="str">
            <v>1997 (p)</v>
          </cell>
          <cell r="Y73" t="str">
            <v>Ene</v>
          </cell>
          <cell r="Z73">
            <v>-374670.18338</v>
          </cell>
          <cell r="AA73">
            <v>399393.75440999999</v>
          </cell>
          <cell r="AB73">
            <v>-86604.702720000001</v>
          </cell>
          <cell r="AD73">
            <v>-61881.131690000009</v>
          </cell>
          <cell r="AE73">
            <v>-61881.131690000009</v>
          </cell>
        </row>
        <row r="74">
          <cell r="C74" t="str">
            <v>Feb</v>
          </cell>
          <cell r="D74">
            <v>28531.56163</v>
          </cell>
          <cell r="E74">
            <v>53430.161339999999</v>
          </cell>
          <cell r="F74">
            <v>167711.70702999999</v>
          </cell>
          <cell r="G74">
            <v>57735.138980000003</v>
          </cell>
          <cell r="I74">
            <v>307408.56897999998</v>
          </cell>
          <cell r="J74">
            <v>587479.70880999998</v>
          </cell>
          <cell r="O74" t="str">
            <v>Feb</v>
          </cell>
          <cell r="P74">
            <v>72508.045559999999</v>
          </cell>
          <cell r="Q74">
            <v>149482.68074000001</v>
          </cell>
          <cell r="R74">
            <v>60671.078630000004</v>
          </cell>
          <cell r="S74">
            <v>214184.70962000001</v>
          </cell>
          <cell r="T74">
            <v>496846.51455000002</v>
          </cell>
          <cell r="Y74" t="str">
            <v>Feb</v>
          </cell>
          <cell r="Z74">
            <v>-495470.9032</v>
          </cell>
          <cell r="AA74">
            <v>496846.51455000002</v>
          </cell>
          <cell r="AB74">
            <v>-19787.58783</v>
          </cell>
          <cell r="AD74">
            <v>-18411.976479999979</v>
          </cell>
          <cell r="AE74">
            <v>-80293.108169999992</v>
          </cell>
        </row>
        <row r="75">
          <cell r="C75" t="str">
            <v>Mar</v>
          </cell>
          <cell r="D75">
            <v>26395.88781</v>
          </cell>
          <cell r="E75">
            <v>48933.485950000002</v>
          </cell>
          <cell r="F75">
            <v>169274.33472000001</v>
          </cell>
          <cell r="G75">
            <v>41656.971460000001</v>
          </cell>
          <cell r="I75">
            <v>286260.67994</v>
          </cell>
          <cell r="J75">
            <v>873740.38874999993</v>
          </cell>
          <cell r="O75" t="str">
            <v>Mar</v>
          </cell>
          <cell r="P75">
            <v>145518.20142999999</v>
          </cell>
          <cell r="Q75">
            <v>115282.03014</v>
          </cell>
          <cell r="R75">
            <v>42076.733619999999</v>
          </cell>
          <cell r="S75">
            <v>205573.82957999999</v>
          </cell>
          <cell r="T75">
            <v>508450.79476999998</v>
          </cell>
          <cell r="Y75" t="str">
            <v>Mar</v>
          </cell>
          <cell r="Z75">
            <v>-380883.24284999998</v>
          </cell>
          <cell r="AA75">
            <v>508450.79476999998</v>
          </cell>
          <cell r="AB75">
            <v>-4147.7064600000003</v>
          </cell>
          <cell r="AD75">
            <v>123419.84546</v>
          </cell>
          <cell r="AE75">
            <v>43126.737290000005</v>
          </cell>
        </row>
        <row r="76">
          <cell r="C76" t="str">
            <v>Abr</v>
          </cell>
          <cell r="D76">
            <v>23844.492450000002</v>
          </cell>
          <cell r="E76">
            <v>56425.952250000002</v>
          </cell>
          <cell r="F76">
            <v>211381.38768000001</v>
          </cell>
          <cell r="G76">
            <v>51215.742109999999</v>
          </cell>
          <cell r="I76">
            <v>342867.57449000003</v>
          </cell>
          <cell r="J76">
            <v>1216607.96324</v>
          </cell>
          <cell r="O76" t="str">
            <v>Abr</v>
          </cell>
          <cell r="P76">
            <v>215006.34015999999</v>
          </cell>
          <cell r="Q76">
            <v>130947.99625</v>
          </cell>
          <cell r="R76">
            <v>45714.39329</v>
          </cell>
          <cell r="S76">
            <v>99256.357879999996</v>
          </cell>
          <cell r="T76">
            <v>490925.08757999999</v>
          </cell>
          <cell r="Y76" t="str">
            <v>Abr</v>
          </cell>
          <cell r="Z76">
            <v>-422551.31335000001</v>
          </cell>
          <cell r="AA76">
            <v>490925.08757999999</v>
          </cell>
          <cell r="AB76">
            <v>-12613.658020000001</v>
          </cell>
          <cell r="AD76">
            <v>55760.116209999978</v>
          </cell>
          <cell r="AE76">
            <v>98886.853499999983</v>
          </cell>
        </row>
        <row r="77">
          <cell r="C77" t="str">
            <v>May</v>
          </cell>
          <cell r="D77">
            <v>23464.624019999999</v>
          </cell>
          <cell r="E77">
            <v>44465.201229999999</v>
          </cell>
          <cell r="F77">
            <v>164210.54204999999</v>
          </cell>
          <cell r="G77">
            <v>64158.514560000003</v>
          </cell>
          <cell r="I77">
            <v>296298.88186000002</v>
          </cell>
          <cell r="J77">
            <v>1512906.8451</v>
          </cell>
          <cell r="O77" t="str">
            <v>May</v>
          </cell>
          <cell r="P77">
            <v>239184.55519000001</v>
          </cell>
          <cell r="Q77">
            <v>117239.6121</v>
          </cell>
          <cell r="R77">
            <v>-4989.0539600000002</v>
          </cell>
          <cell r="S77">
            <v>-22556.11968</v>
          </cell>
          <cell r="T77">
            <v>328878.99365000002</v>
          </cell>
          <cell r="Y77" t="str">
            <v>May</v>
          </cell>
          <cell r="Z77">
            <v>-207528.13717</v>
          </cell>
          <cell r="AA77">
            <v>328878.99365000002</v>
          </cell>
          <cell r="AB77">
            <v>103234.88262</v>
          </cell>
          <cell r="AD77">
            <v>224585.73910000001</v>
          </cell>
          <cell r="AE77">
            <v>323472.59259999997</v>
          </cell>
        </row>
        <row r="78">
          <cell r="C78" t="str">
            <v>Jun</v>
          </cell>
          <cell r="D78">
            <v>18666.104780000001</v>
          </cell>
          <cell r="E78">
            <v>42922.177459999999</v>
          </cell>
          <cell r="F78">
            <v>133770.70005000001</v>
          </cell>
          <cell r="G78">
            <v>89551.005399999995</v>
          </cell>
          <cell r="I78">
            <v>284909.98768999998</v>
          </cell>
          <cell r="J78">
            <v>1797816.8327899999</v>
          </cell>
          <cell r="O78" t="str">
            <v>Jun</v>
          </cell>
          <cell r="P78">
            <v>127401.26209</v>
          </cell>
          <cell r="Q78">
            <v>37219.075729999997</v>
          </cell>
          <cell r="R78">
            <v>98502.926000000007</v>
          </cell>
          <cell r="S78">
            <v>72729.2889</v>
          </cell>
          <cell r="T78">
            <v>335852.55271999998</v>
          </cell>
          <cell r="Y78" t="str">
            <v>Jun</v>
          </cell>
          <cell r="Z78">
            <v>-268503.92920999997</v>
          </cell>
          <cell r="AA78">
            <v>335852.55271999998</v>
          </cell>
          <cell r="AB78">
            <v>-16290.00525</v>
          </cell>
          <cell r="AD78">
            <v>51058.618260000003</v>
          </cell>
          <cell r="AE78">
            <v>374531.21085999999</v>
          </cell>
        </row>
        <row r="79">
          <cell r="C79" t="str">
            <v>Jul</v>
          </cell>
          <cell r="D79">
            <v>16509.88292</v>
          </cell>
          <cell r="E79">
            <v>51599.196389999997</v>
          </cell>
          <cell r="F79">
            <v>149496.96163999999</v>
          </cell>
          <cell r="G79">
            <v>73204.575679999994</v>
          </cell>
          <cell r="I79">
            <v>290810.61663</v>
          </cell>
          <cell r="J79">
            <v>2088627.44942</v>
          </cell>
          <cell r="O79" t="str">
            <v>Jul</v>
          </cell>
          <cell r="P79">
            <v>110466.79066</v>
          </cell>
          <cell r="Q79">
            <v>253845.3498</v>
          </cell>
          <cell r="R79">
            <v>51225.493450000002</v>
          </cell>
          <cell r="S79">
            <v>-94256.468999999997</v>
          </cell>
          <cell r="T79">
            <v>321281.16490999999</v>
          </cell>
          <cell r="Y79" t="str">
            <v>Jul</v>
          </cell>
          <cell r="Z79">
            <v>-264067.52395</v>
          </cell>
          <cell r="AA79">
            <v>321281.16490999999</v>
          </cell>
          <cell r="AB79">
            <v>-48781.607880000003</v>
          </cell>
          <cell r="AD79">
            <v>8432.0330799999865</v>
          </cell>
          <cell r="AE79">
            <v>382963.24393999996</v>
          </cell>
        </row>
        <row r="80">
          <cell r="C80" t="str">
            <v>Ago</v>
          </cell>
          <cell r="D80">
            <v>12483.22834</v>
          </cell>
          <cell r="E80">
            <v>39491.414960000002</v>
          </cell>
          <cell r="F80">
            <v>143572.23147</v>
          </cell>
          <cell r="G80">
            <v>81572.851240000004</v>
          </cell>
          <cell r="I80">
            <v>277119.72600999998</v>
          </cell>
          <cell r="J80">
            <v>2365747.1754299998</v>
          </cell>
          <cell r="O80" t="str">
            <v>Ago</v>
          </cell>
          <cell r="P80">
            <v>37726.592109999998</v>
          </cell>
          <cell r="Q80">
            <v>72316.851479999998</v>
          </cell>
          <cell r="R80">
            <v>79015.404259999996</v>
          </cell>
          <cell r="S80">
            <v>152112.35292</v>
          </cell>
          <cell r="T80">
            <v>341171.20077</v>
          </cell>
          <cell r="Y80" t="str">
            <v>Ago</v>
          </cell>
          <cell r="Z80">
            <v>-360503.07724999997</v>
          </cell>
          <cell r="AA80">
            <v>341171.20077</v>
          </cell>
          <cell r="AB80">
            <v>20697.60111</v>
          </cell>
          <cell r="AD80">
            <v>1365.7246300000224</v>
          </cell>
          <cell r="AE80">
            <v>384328.96856999997</v>
          </cell>
        </row>
        <row r="81">
          <cell r="C81" t="str">
            <v>Sep</v>
          </cell>
          <cell r="D81">
            <v>16334.681200000001</v>
          </cell>
          <cell r="E81">
            <v>52744.689079999996</v>
          </cell>
          <cell r="F81">
            <v>157138.80377999999</v>
          </cell>
          <cell r="G81">
            <v>68840.195129999993</v>
          </cell>
          <cell r="I81">
            <v>295058.36919</v>
          </cell>
          <cell r="J81">
            <v>2660805.5446199998</v>
          </cell>
          <cell r="O81" t="str">
            <v>Sep</v>
          </cell>
          <cell r="P81">
            <v>-95000.641229999994</v>
          </cell>
          <cell r="Q81">
            <v>222371.19696</v>
          </cell>
          <cell r="R81">
            <v>43911.842420000001</v>
          </cell>
          <cell r="S81">
            <v>91968.901190000004</v>
          </cell>
          <cell r="T81">
            <v>263251.29934000003</v>
          </cell>
          <cell r="Y81" t="str">
            <v>Sep</v>
          </cell>
          <cell r="Z81">
            <v>-390693.57530999999</v>
          </cell>
          <cell r="AA81">
            <v>263251.29934000003</v>
          </cell>
          <cell r="AB81">
            <v>75243.923989999996</v>
          </cell>
          <cell r="AD81">
            <v>-52198.351979999963</v>
          </cell>
          <cell r="AE81">
            <v>332130.61658999999</v>
          </cell>
        </row>
        <row r="82">
          <cell r="C82" t="str">
            <v>Oct</v>
          </cell>
          <cell r="D82">
            <v>11612.36325</v>
          </cell>
          <cell r="E82">
            <v>51320.680919999999</v>
          </cell>
          <cell r="F82">
            <v>163909.54290999999</v>
          </cell>
          <cell r="G82">
            <v>135955.71891</v>
          </cell>
          <cell r="I82">
            <v>362798.30599000002</v>
          </cell>
          <cell r="J82">
            <v>3023603.8506100001</v>
          </cell>
          <cell r="O82" t="str">
            <v>Oct</v>
          </cell>
          <cell r="P82">
            <v>24700.78744</v>
          </cell>
          <cell r="Q82">
            <v>139115.98645999999</v>
          </cell>
          <cell r="R82">
            <v>29956.165359999999</v>
          </cell>
          <cell r="S82">
            <v>119041.85800000001</v>
          </cell>
          <cell r="T82">
            <v>312814.79726000002</v>
          </cell>
          <cell r="Y82" t="str">
            <v>Oct</v>
          </cell>
          <cell r="Z82">
            <v>-468380.16363000002</v>
          </cell>
          <cell r="AA82">
            <v>312814.79726000002</v>
          </cell>
          <cell r="AB82">
            <v>84511.02966</v>
          </cell>
          <cell r="AD82">
            <v>-71054.336710000003</v>
          </cell>
          <cell r="AE82">
            <v>261076.27987999999</v>
          </cell>
        </row>
        <row r="83">
          <cell r="C83" t="str">
            <v>Nov</v>
          </cell>
          <cell r="D83">
            <v>8897.1105499999994</v>
          </cell>
          <cell r="E83">
            <v>64508.007290000001</v>
          </cell>
          <cell r="F83">
            <v>128513.30305</v>
          </cell>
          <cell r="G83">
            <v>77227.288709999993</v>
          </cell>
          <cell r="I83">
            <v>279145.7096</v>
          </cell>
          <cell r="J83">
            <v>3302749.5602100003</v>
          </cell>
          <cell r="O83" t="str">
            <v>Nov</v>
          </cell>
          <cell r="P83">
            <v>254261.07813000001</v>
          </cell>
          <cell r="Q83">
            <v>80707.009720000002</v>
          </cell>
          <cell r="R83">
            <v>14870.71225</v>
          </cell>
          <cell r="S83">
            <v>-56106.877130000001</v>
          </cell>
          <cell r="T83">
            <v>293731.92297000001</v>
          </cell>
          <cell r="Y83" t="str">
            <v>Nov</v>
          </cell>
          <cell r="Z83">
            <v>-372885.19235000003</v>
          </cell>
          <cell r="AA83">
            <v>293731.92297000001</v>
          </cell>
          <cell r="AB83">
            <v>-92655.165349999996</v>
          </cell>
          <cell r="AD83">
            <v>-171808.43473000001</v>
          </cell>
          <cell r="AE83">
            <v>89267.845149999979</v>
          </cell>
        </row>
        <row r="84">
          <cell r="C84" t="str">
            <v>Dic*</v>
          </cell>
          <cell r="D84">
            <v>10132.466899999999</v>
          </cell>
          <cell r="E84">
            <v>46590.802000000003</v>
          </cell>
          <cell r="F84">
            <v>171270.48352000001</v>
          </cell>
          <cell r="G84">
            <v>81626.550369999997</v>
          </cell>
          <cell r="I84">
            <v>309620.30278999999</v>
          </cell>
          <cell r="J84">
            <v>3612369.8630000004</v>
          </cell>
          <cell r="O84" t="str">
            <v>Dic*</v>
          </cell>
          <cell r="P84">
            <v>325608.04703000002</v>
          </cell>
          <cell r="Q84">
            <v>104433.15297</v>
          </cell>
          <cell r="R84">
            <v>-145634.39257</v>
          </cell>
          <cell r="S84">
            <v>339664.25956999999</v>
          </cell>
          <cell r="T84">
            <v>624071.06700000004</v>
          </cell>
          <cell r="Y84" t="str">
            <v>Dic*</v>
          </cell>
          <cell r="Z84">
            <v>-704786.19742999994</v>
          </cell>
          <cell r="AA84">
            <v>624071.06700000004</v>
          </cell>
          <cell r="AB84">
            <v>-23843.962</v>
          </cell>
          <cell r="AD84">
            <v>-104559.0924299999</v>
          </cell>
          <cell r="AE84">
            <v>-15291.247279999923</v>
          </cell>
        </row>
        <row r="85">
          <cell r="B85" t="str">
            <v>1998 (p)</v>
          </cell>
          <cell r="C85" t="str">
            <v>Ene</v>
          </cell>
          <cell r="D85">
            <v>10350.36</v>
          </cell>
          <cell r="E85">
            <v>38654.15</v>
          </cell>
          <cell r="F85">
            <v>141359.57999999999</v>
          </cell>
          <cell r="G85">
            <v>64620.83</v>
          </cell>
          <cell r="I85">
            <v>254984.93</v>
          </cell>
          <cell r="J85">
            <v>254984.93</v>
          </cell>
          <cell r="N85" t="str">
            <v>1998 (p)</v>
          </cell>
          <cell r="O85" t="str">
            <v>Ene</v>
          </cell>
          <cell r="P85">
            <v>-31332.01</v>
          </cell>
          <cell r="Q85">
            <v>99502.02</v>
          </cell>
          <cell r="R85">
            <v>20191.490000000002</v>
          </cell>
          <cell r="S85">
            <v>74486.600000000006</v>
          </cell>
          <cell r="T85">
            <v>162848.10999999999</v>
          </cell>
          <cell r="X85" t="str">
            <v>1998 (p)</v>
          </cell>
          <cell r="Y85" t="str">
            <v>Ene</v>
          </cell>
          <cell r="Z85">
            <v>-348426.18</v>
          </cell>
          <cell r="AA85">
            <v>162848.10999999999</v>
          </cell>
          <cell r="AB85">
            <v>51421.14</v>
          </cell>
          <cell r="AD85">
            <v>-134156.93</v>
          </cell>
          <cell r="AE85">
            <v>-134156.93</v>
          </cell>
        </row>
        <row r="86">
          <cell r="C86" t="str">
            <v>Feb</v>
          </cell>
          <cell r="D86">
            <v>10893.68</v>
          </cell>
          <cell r="E86">
            <v>38069.46</v>
          </cell>
          <cell r="F86">
            <v>175743.2</v>
          </cell>
          <cell r="G86">
            <v>84835.18</v>
          </cell>
          <cell r="I86">
            <v>309541.51</v>
          </cell>
          <cell r="J86">
            <v>564526.43999999994</v>
          </cell>
          <cell r="O86" t="str">
            <v>Feb</v>
          </cell>
          <cell r="P86">
            <v>-156472.51</v>
          </cell>
          <cell r="Q86">
            <v>-23378.959999999999</v>
          </cell>
          <cell r="R86">
            <v>75058.59</v>
          </cell>
          <cell r="S86">
            <v>228413.5</v>
          </cell>
          <cell r="T86">
            <v>123620.62</v>
          </cell>
          <cell r="Y86" t="str">
            <v>Feb</v>
          </cell>
          <cell r="Z86">
            <v>-502325.52</v>
          </cell>
          <cell r="AA86">
            <v>123620.62</v>
          </cell>
          <cell r="AB86">
            <v>-4553.8900000000003</v>
          </cell>
          <cell r="AD86">
            <v>-383258.79000000004</v>
          </cell>
          <cell r="AE86">
            <v>-517415.72000000003</v>
          </cell>
        </row>
        <row r="87">
          <cell r="C87" t="str">
            <v>Mar</v>
          </cell>
          <cell r="D87">
            <v>13134.91</v>
          </cell>
          <cell r="E87">
            <v>40891.97</v>
          </cell>
          <cell r="F87">
            <v>198210.64</v>
          </cell>
          <cell r="G87">
            <v>53448.95</v>
          </cell>
          <cell r="I87">
            <v>305686.46999999997</v>
          </cell>
          <cell r="J87">
            <v>870212.90999999992</v>
          </cell>
          <cell r="O87" t="str">
            <v>Mar</v>
          </cell>
          <cell r="P87">
            <v>-53401.21</v>
          </cell>
          <cell r="Q87">
            <v>306741.19</v>
          </cell>
          <cell r="R87">
            <v>112396.05</v>
          </cell>
          <cell r="S87">
            <v>30810.97</v>
          </cell>
          <cell r="T87">
            <v>396546.99</v>
          </cell>
          <cell r="Y87" t="str">
            <v>Mar</v>
          </cell>
          <cell r="Z87">
            <v>-364162.52</v>
          </cell>
          <cell r="AA87">
            <v>396546.99</v>
          </cell>
          <cell r="AB87">
            <v>-47351.27</v>
          </cell>
          <cell r="AD87">
            <v>-14966.800000000025</v>
          </cell>
          <cell r="AE87">
            <v>-532382.52</v>
          </cell>
        </row>
        <row r="88">
          <cell r="C88" t="str">
            <v>Abr</v>
          </cell>
          <cell r="D88">
            <v>11312.82</v>
          </cell>
          <cell r="E88">
            <v>20504.63</v>
          </cell>
          <cell r="F88">
            <v>132084.14000000001</v>
          </cell>
          <cell r="G88">
            <v>58506.01</v>
          </cell>
          <cell r="I88">
            <v>222407.6</v>
          </cell>
          <cell r="J88">
            <v>1092620.51</v>
          </cell>
          <cell r="O88" t="str">
            <v>Abr</v>
          </cell>
          <cell r="P88">
            <v>139867.62</v>
          </cell>
          <cell r="Q88">
            <v>1862.3</v>
          </cell>
          <cell r="R88">
            <v>-82200.7</v>
          </cell>
          <cell r="S88">
            <v>360769.95</v>
          </cell>
          <cell r="T88">
            <v>420299.17</v>
          </cell>
          <cell r="Y88" t="str">
            <v>Abr</v>
          </cell>
          <cell r="Z88">
            <v>-437407.52</v>
          </cell>
          <cell r="AA88">
            <v>420299.17</v>
          </cell>
          <cell r="AB88">
            <v>46255.37</v>
          </cell>
          <cell r="AD88">
            <v>29147.019999999968</v>
          </cell>
          <cell r="AE88">
            <v>-503235.50000000006</v>
          </cell>
        </row>
        <row r="89">
          <cell r="C89" t="str">
            <v>May</v>
          </cell>
          <cell r="D89">
            <v>11299.3</v>
          </cell>
          <cell r="E89">
            <v>42845.34</v>
          </cell>
          <cell r="F89">
            <v>146338.59</v>
          </cell>
          <cell r="G89">
            <v>64830.01</v>
          </cell>
          <cell r="I89">
            <v>265313.24</v>
          </cell>
          <cell r="J89">
            <v>1357933.75</v>
          </cell>
          <cell r="O89" t="str">
            <v>May</v>
          </cell>
          <cell r="P89">
            <v>-79317.759999999995</v>
          </cell>
          <cell r="Q89">
            <v>116938.7</v>
          </cell>
          <cell r="R89">
            <v>1452.76</v>
          </cell>
          <cell r="S89">
            <v>56047.37</v>
          </cell>
          <cell r="T89">
            <v>95121.07</v>
          </cell>
          <cell r="Y89" t="str">
            <v>May</v>
          </cell>
          <cell r="Z89">
            <v>-306738.15999999997</v>
          </cell>
          <cell r="AA89">
            <v>95121.07</v>
          </cell>
          <cell r="AB89">
            <v>-9538.5</v>
          </cell>
          <cell r="AD89">
            <v>-221155.58999999997</v>
          </cell>
          <cell r="AE89">
            <v>-724391.09000000008</v>
          </cell>
        </row>
        <row r="90">
          <cell r="C90" t="str">
            <v>Jun</v>
          </cell>
          <cell r="D90">
            <v>8542.1299999999992</v>
          </cell>
          <cell r="E90">
            <v>39315.74</v>
          </cell>
          <cell r="F90">
            <v>216487.16</v>
          </cell>
          <cell r="G90">
            <v>73331.039999999994</v>
          </cell>
          <cell r="I90">
            <v>337676.07</v>
          </cell>
          <cell r="J90">
            <v>1695609.82</v>
          </cell>
          <cell r="O90" t="str">
            <v>Jun</v>
          </cell>
          <cell r="P90">
            <v>245343.97</v>
          </cell>
          <cell r="Q90">
            <v>45753.22</v>
          </cell>
          <cell r="R90">
            <v>99029.96</v>
          </cell>
          <cell r="S90">
            <v>-236034.1</v>
          </cell>
          <cell r="T90">
            <v>154093.04999999999</v>
          </cell>
          <cell r="Y90" t="str">
            <v>Jun</v>
          </cell>
          <cell r="Z90">
            <v>-264890.26</v>
          </cell>
          <cell r="AA90">
            <v>154093.04999999999</v>
          </cell>
          <cell r="AB90">
            <v>-11642.94</v>
          </cell>
          <cell r="AD90">
            <v>-122440.15000000002</v>
          </cell>
          <cell r="AE90">
            <v>-846831.24000000011</v>
          </cell>
        </row>
        <row r="91">
          <cell r="C91" t="str">
            <v>Jul</v>
          </cell>
          <cell r="D91">
            <v>13305.43</v>
          </cell>
          <cell r="E91">
            <v>44901.56</v>
          </cell>
          <cell r="F91">
            <v>173022.91</v>
          </cell>
          <cell r="G91">
            <v>73759.42</v>
          </cell>
          <cell r="I91">
            <v>304989.31</v>
          </cell>
          <cell r="J91">
            <v>2000599.1300000001</v>
          </cell>
          <cell r="O91" t="str">
            <v>Jul</v>
          </cell>
          <cell r="P91">
            <v>104147.92</v>
          </cell>
          <cell r="Q91">
            <v>67419.34</v>
          </cell>
          <cell r="R91">
            <v>22597.29</v>
          </cell>
          <cell r="S91">
            <v>205193.55</v>
          </cell>
          <cell r="T91">
            <v>399358.1</v>
          </cell>
          <cell r="Y91" t="str">
            <v>Jul</v>
          </cell>
          <cell r="Z91">
            <v>-358849.07</v>
          </cell>
          <cell r="AA91">
            <v>399358.1</v>
          </cell>
          <cell r="AB91">
            <v>-20763.150000000001</v>
          </cell>
          <cell r="AD91">
            <v>19745.879999999968</v>
          </cell>
          <cell r="AE91">
            <v>-827085.3600000001</v>
          </cell>
        </row>
        <row r="92">
          <cell r="C92" t="str">
            <v>Ago</v>
          </cell>
          <cell r="D92">
            <v>14915.26</v>
          </cell>
          <cell r="E92">
            <v>37989.919999999998</v>
          </cell>
          <cell r="F92">
            <v>165859.29</v>
          </cell>
          <cell r="G92">
            <v>61032.17</v>
          </cell>
          <cell r="I92">
            <v>279796.64</v>
          </cell>
          <cell r="J92">
            <v>2280395.77</v>
          </cell>
          <cell r="O92" t="str">
            <v>Ago</v>
          </cell>
          <cell r="P92">
            <v>22458.76</v>
          </cell>
          <cell r="Q92">
            <v>123808.86</v>
          </cell>
          <cell r="R92">
            <v>94869.87</v>
          </cell>
          <cell r="S92">
            <v>19392.7</v>
          </cell>
          <cell r="T92">
            <v>260530.19</v>
          </cell>
          <cell r="Y92" t="str">
            <v>Ago</v>
          </cell>
          <cell r="Z92">
            <v>-485730.44</v>
          </cell>
          <cell r="AA92">
            <v>260530.19</v>
          </cell>
          <cell r="AB92">
            <v>80609.039999999994</v>
          </cell>
          <cell r="AD92">
            <v>-144591.21000000002</v>
          </cell>
          <cell r="AE92">
            <v>-971676.57000000007</v>
          </cell>
        </row>
        <row r="93">
          <cell r="C93" t="str">
            <v>Sep</v>
          </cell>
          <cell r="D93">
            <v>16112.31</v>
          </cell>
          <cell r="E93">
            <v>41540.68</v>
          </cell>
          <cell r="F93">
            <v>158923.64000000001</v>
          </cell>
          <cell r="G93">
            <v>87479.14</v>
          </cell>
          <cell r="I93">
            <v>304055.77</v>
          </cell>
          <cell r="J93">
            <v>2584451.54</v>
          </cell>
          <cell r="O93" t="str">
            <v>Sep</v>
          </cell>
          <cell r="P93">
            <v>38638.35</v>
          </cell>
          <cell r="Q93">
            <v>-28011.25</v>
          </cell>
          <cell r="R93">
            <v>105483.87</v>
          </cell>
          <cell r="S93">
            <v>116893.55</v>
          </cell>
          <cell r="T93">
            <v>233004.53</v>
          </cell>
          <cell r="Y93" t="str">
            <v>Sep</v>
          </cell>
          <cell r="Z93">
            <v>-544634.78</v>
          </cell>
          <cell r="AA93">
            <v>233004.53</v>
          </cell>
          <cell r="AB93">
            <v>130316.84</v>
          </cell>
          <cell r="AD93">
            <v>-181313.41</v>
          </cell>
          <cell r="AE93">
            <v>-1152989.98</v>
          </cell>
        </row>
        <row r="94">
          <cell r="C94" t="str">
            <v>Oct</v>
          </cell>
          <cell r="D94">
            <v>18547.2</v>
          </cell>
          <cell r="E94">
            <v>47377.14</v>
          </cell>
          <cell r="F94">
            <v>219066.48</v>
          </cell>
          <cell r="G94">
            <v>154365.04999999999</v>
          </cell>
          <cell r="I94">
            <v>439355.88</v>
          </cell>
          <cell r="J94">
            <v>3023807.42</v>
          </cell>
          <cell r="O94" t="str">
            <v>Oct</v>
          </cell>
          <cell r="P94">
            <v>-79962.52</v>
          </cell>
          <cell r="Q94">
            <v>281071.24</v>
          </cell>
          <cell r="R94">
            <v>37354.61</v>
          </cell>
          <cell r="S94">
            <v>-27857.3</v>
          </cell>
          <cell r="T94">
            <v>210606.02</v>
          </cell>
          <cell r="Y94" t="str">
            <v>Oct</v>
          </cell>
          <cell r="Z94">
            <v>-264364.52</v>
          </cell>
          <cell r="AA94">
            <v>210606.02</v>
          </cell>
          <cell r="AB94">
            <v>27411.05</v>
          </cell>
          <cell r="AD94">
            <v>-26347.45000000003</v>
          </cell>
          <cell r="AE94">
            <v>-1179337.43</v>
          </cell>
        </row>
        <row r="95">
          <cell r="C95" t="str">
            <v>Nov</v>
          </cell>
          <cell r="D95">
            <v>24314.69</v>
          </cell>
          <cell r="E95">
            <v>44269.94</v>
          </cell>
          <cell r="F95">
            <v>184052.61</v>
          </cell>
          <cell r="G95">
            <v>97184.81</v>
          </cell>
          <cell r="I95">
            <v>349822.05</v>
          </cell>
          <cell r="J95">
            <v>3373629.4699999997</v>
          </cell>
          <cell r="O95" t="str">
            <v>Nov</v>
          </cell>
          <cell r="P95">
            <v>97681.36</v>
          </cell>
          <cell r="Q95">
            <v>68340.259999999995</v>
          </cell>
          <cell r="R95">
            <v>14484.96</v>
          </cell>
          <cell r="S95">
            <v>40799.53</v>
          </cell>
          <cell r="T95">
            <v>221306.12</v>
          </cell>
          <cell r="Y95" t="str">
            <v>Nov</v>
          </cell>
          <cell r="Z95">
            <v>-126822.47</v>
          </cell>
          <cell r="AA95">
            <v>221306.12</v>
          </cell>
          <cell r="AB95">
            <v>-121735.41</v>
          </cell>
          <cell r="AD95">
            <v>-27251.760000000009</v>
          </cell>
          <cell r="AE95">
            <v>-1206589.19</v>
          </cell>
        </row>
        <row r="96">
          <cell r="C96" t="str">
            <v>Dic*</v>
          </cell>
          <cell r="D96">
            <v>16940.04</v>
          </cell>
          <cell r="E96">
            <v>59954.76</v>
          </cell>
          <cell r="F96">
            <v>207862.27</v>
          </cell>
          <cell r="G96">
            <v>59423.1</v>
          </cell>
          <cell r="I96">
            <v>344180.17</v>
          </cell>
          <cell r="J96">
            <v>3717809.6399999997</v>
          </cell>
          <cell r="O96" t="str">
            <v>Dic*</v>
          </cell>
          <cell r="P96">
            <v>170131.23</v>
          </cell>
          <cell r="Q96">
            <v>274086.99</v>
          </cell>
          <cell r="R96">
            <v>34125.620000000003</v>
          </cell>
          <cell r="S96">
            <v>-224072.13</v>
          </cell>
          <cell r="T96">
            <v>254271.72</v>
          </cell>
          <cell r="Y96" t="str">
            <v>Dic*</v>
          </cell>
          <cell r="Z96">
            <v>-265991.27</v>
          </cell>
          <cell r="AA96">
            <v>254271.72</v>
          </cell>
          <cell r="AB96">
            <v>41058.42</v>
          </cell>
          <cell r="AD96">
            <v>29338.869999999981</v>
          </cell>
          <cell r="AE96">
            <v>-1177250.32</v>
          </cell>
        </row>
        <row r="110">
          <cell r="B110" t="str">
            <v>Cuadro II-3B</v>
          </cell>
          <cell r="N110" t="str">
            <v>Cuadro II-4B</v>
          </cell>
          <cell r="X110" t="str">
            <v>Cuadro II-5B</v>
          </cell>
        </row>
        <row r="112">
          <cell r="B112" t="str">
            <v>REINTEGROS POR SERVICIOS FINANCIEROS Y NO FINANCIEROS</v>
          </cell>
          <cell r="N112" t="str">
            <v>CUENTA DE CAPITAL</v>
          </cell>
          <cell r="X112" t="str">
            <v>BALANZA CAMBIARIA</v>
          </cell>
        </row>
        <row r="114">
          <cell r="B114" t="str">
            <v>(Valores acumulados)</v>
          </cell>
          <cell r="N114" t="str">
            <v>(Valores acumulados)</v>
          </cell>
          <cell r="X114" t="str">
            <v>(Valores acumulados)</v>
          </cell>
        </row>
        <row r="116">
          <cell r="G116" t="str">
            <v xml:space="preserve">               (Miles de dólares)</v>
          </cell>
          <cell r="S116" t="str">
            <v xml:space="preserve">                         (Miles de dólares)</v>
          </cell>
          <cell r="AB116" t="str">
            <v xml:space="preserve">                                (Miles de dólares)</v>
          </cell>
        </row>
        <row r="117">
          <cell r="B117" t="str">
            <v>Período</v>
          </cell>
          <cell r="D117" t="str">
            <v>Turismo</v>
          </cell>
          <cell r="E117" t="str">
            <v>Transferencias</v>
          </cell>
          <cell r="F117" t="str">
            <v>Otros servicios</v>
          </cell>
          <cell r="G117" t="str">
            <v>Servicios</v>
          </cell>
          <cell r="I117" t="str">
            <v xml:space="preserve">    Servicios</v>
          </cell>
          <cell r="N117" t="str">
            <v>Período</v>
          </cell>
          <cell r="P117" t="str">
            <v>Sector</v>
          </cell>
          <cell r="Q117" t="str">
            <v>Inversión</v>
          </cell>
          <cell r="R117" t="str">
            <v>Sector</v>
          </cell>
          <cell r="S117" t="str">
            <v>Operaciones</v>
          </cell>
          <cell r="T117" t="str">
            <v>Financiación</v>
          </cell>
          <cell r="Y117" t="str">
            <v>Período</v>
          </cell>
          <cell r="Z117" t="str">
            <v>Superávit o</v>
          </cell>
          <cell r="AA117" t="str">
            <v xml:space="preserve">  Financiación</v>
          </cell>
          <cell r="AB117" t="str">
            <v>Causaciones</v>
          </cell>
          <cell r="AD117" t="str">
            <v>Var. reservas</v>
          </cell>
        </row>
        <row r="118">
          <cell r="E118" t="str">
            <v>e ingresos</v>
          </cell>
          <cell r="F118" t="str">
            <v>no financieros</v>
          </cell>
          <cell r="G118" t="str">
            <v>financieros</v>
          </cell>
          <cell r="I118" t="str">
            <v>totales</v>
          </cell>
          <cell r="P118" t="str">
            <v>privado¹</v>
          </cell>
          <cell r="Q118" t="str">
            <v>extranjera</v>
          </cell>
          <cell r="R118" t="str">
            <v>oficial¹</v>
          </cell>
          <cell r="S118" t="str">
            <v>especiales²</v>
          </cell>
          <cell r="T118" t="str">
            <v>neta</v>
          </cell>
          <cell r="Z118" t="str">
            <v>déficit en</v>
          </cell>
          <cell r="AA118" t="str">
            <v>neta</v>
          </cell>
          <cell r="AB118" t="str">
            <v>valuac. y prov.</v>
          </cell>
          <cell r="AD118" t="str">
            <v>netas</v>
          </cell>
        </row>
        <row r="119">
          <cell r="E119" t="str">
            <v>personales</v>
          </cell>
          <cell r="Q119" t="str">
            <v>neta</v>
          </cell>
          <cell r="Z119" t="str">
            <v>Cta. Cte.</v>
          </cell>
        </row>
        <row r="120">
          <cell r="C120" t="str">
            <v>Ene/92</v>
          </cell>
          <cell r="D120">
            <v>114511</v>
          </cell>
          <cell r="E120">
            <v>153740</v>
          </cell>
          <cell r="F120">
            <v>29600</v>
          </cell>
          <cell r="G120">
            <v>33905</v>
          </cell>
          <cell r="I120">
            <v>331756</v>
          </cell>
          <cell r="O120" t="str">
            <v>Ene/92</v>
          </cell>
          <cell r="P120">
            <v>0</v>
          </cell>
          <cell r="Q120">
            <v>0</v>
          </cell>
          <cell r="R120">
            <v>0</v>
          </cell>
          <cell r="S120">
            <v>0</v>
          </cell>
          <cell r="T120">
            <v>0</v>
          </cell>
          <cell r="Y120" t="str">
            <v>Ene/92</v>
          </cell>
          <cell r="Z120">
            <v>0</v>
          </cell>
          <cell r="AA120">
            <v>0</v>
          </cell>
          <cell r="AB120">
            <v>0</v>
          </cell>
          <cell r="AD120">
            <v>0</v>
          </cell>
        </row>
        <row r="121">
          <cell r="C121" t="str">
            <v>Feb</v>
          </cell>
          <cell r="D121">
            <v>182466</v>
          </cell>
          <cell r="E121">
            <v>281676</v>
          </cell>
          <cell r="F121">
            <v>61700</v>
          </cell>
          <cell r="G121">
            <v>67953</v>
          </cell>
          <cell r="I121">
            <v>593795</v>
          </cell>
          <cell r="O121" t="str">
            <v>Feb</v>
          </cell>
          <cell r="P121">
            <v>0</v>
          </cell>
          <cell r="Q121">
            <v>0</v>
          </cell>
          <cell r="R121">
            <v>0</v>
          </cell>
          <cell r="S121">
            <v>0</v>
          </cell>
          <cell r="T121">
            <v>0</v>
          </cell>
          <cell r="Y121" t="str">
            <v>Feb</v>
          </cell>
          <cell r="Z121">
            <v>0</v>
          </cell>
          <cell r="AA121">
            <v>0</v>
          </cell>
          <cell r="AB121">
            <v>0</v>
          </cell>
          <cell r="AD121">
            <v>0</v>
          </cell>
        </row>
        <row r="122">
          <cell r="C122" t="str">
            <v>Mar</v>
          </cell>
          <cell r="D122">
            <v>269818</v>
          </cell>
          <cell r="E122">
            <v>443310</v>
          </cell>
          <cell r="F122">
            <v>93100</v>
          </cell>
          <cell r="G122">
            <v>97478</v>
          </cell>
          <cell r="I122">
            <v>903706</v>
          </cell>
          <cell r="O122" t="str">
            <v>Mar</v>
          </cell>
          <cell r="P122">
            <v>0</v>
          </cell>
          <cell r="Q122">
            <v>0</v>
          </cell>
          <cell r="R122">
            <v>0</v>
          </cell>
          <cell r="S122">
            <v>0</v>
          </cell>
          <cell r="T122">
            <v>0</v>
          </cell>
          <cell r="Y122" t="str">
            <v>Mar</v>
          </cell>
          <cell r="Z122">
            <v>0</v>
          </cell>
          <cell r="AA122">
            <v>0</v>
          </cell>
          <cell r="AB122">
            <v>0</v>
          </cell>
          <cell r="AD122">
            <v>0</v>
          </cell>
        </row>
        <row r="123">
          <cell r="C123" t="str">
            <v>Abr</v>
          </cell>
          <cell r="D123">
            <v>345483</v>
          </cell>
          <cell r="E123">
            <v>595562</v>
          </cell>
          <cell r="F123">
            <v>126300</v>
          </cell>
          <cell r="G123">
            <v>126982</v>
          </cell>
          <cell r="I123">
            <v>1194327</v>
          </cell>
          <cell r="O123" t="str">
            <v>Abr</v>
          </cell>
          <cell r="P123">
            <v>0</v>
          </cell>
          <cell r="Q123">
            <v>0</v>
          </cell>
          <cell r="R123">
            <v>0</v>
          </cell>
          <cell r="S123">
            <v>0</v>
          </cell>
          <cell r="T123">
            <v>0</v>
          </cell>
          <cell r="Y123" t="str">
            <v>Abr</v>
          </cell>
          <cell r="Z123">
            <v>0</v>
          </cell>
          <cell r="AA123">
            <v>0</v>
          </cell>
          <cell r="AB123">
            <v>0</v>
          </cell>
          <cell r="AD123">
            <v>0</v>
          </cell>
        </row>
        <row r="124">
          <cell r="C124" t="str">
            <v>May</v>
          </cell>
          <cell r="D124">
            <v>406393</v>
          </cell>
          <cell r="E124">
            <v>783442</v>
          </cell>
          <cell r="F124">
            <v>155700</v>
          </cell>
          <cell r="G124">
            <v>161143</v>
          </cell>
          <cell r="I124">
            <v>1506678</v>
          </cell>
          <cell r="O124" t="str">
            <v>May</v>
          </cell>
          <cell r="P124">
            <v>0</v>
          </cell>
          <cell r="Q124">
            <v>0</v>
          </cell>
          <cell r="R124">
            <v>0</v>
          </cell>
          <cell r="S124">
            <v>0</v>
          </cell>
          <cell r="T124">
            <v>0</v>
          </cell>
          <cell r="Y124" t="str">
            <v>May</v>
          </cell>
          <cell r="Z124">
            <v>0</v>
          </cell>
          <cell r="AA124">
            <v>0</v>
          </cell>
          <cell r="AB124">
            <v>0</v>
          </cell>
          <cell r="AD124">
            <v>0</v>
          </cell>
        </row>
        <row r="125">
          <cell r="C125" t="str">
            <v>Jun</v>
          </cell>
          <cell r="D125">
            <v>476180</v>
          </cell>
          <cell r="E125">
            <v>970946</v>
          </cell>
          <cell r="F125">
            <v>182000</v>
          </cell>
          <cell r="G125">
            <v>192968</v>
          </cell>
          <cell r="I125">
            <v>1822094</v>
          </cell>
          <cell r="O125" t="str">
            <v>Jun</v>
          </cell>
          <cell r="P125">
            <v>0</v>
          </cell>
          <cell r="Q125">
            <v>0</v>
          </cell>
          <cell r="R125">
            <v>0</v>
          </cell>
          <cell r="S125">
            <v>0</v>
          </cell>
          <cell r="T125">
            <v>0</v>
          </cell>
          <cell r="Y125" t="str">
            <v>Jun</v>
          </cell>
          <cell r="Z125">
            <v>0</v>
          </cell>
          <cell r="AA125">
            <v>0</v>
          </cell>
          <cell r="AB125">
            <v>0</v>
          </cell>
          <cell r="AD125">
            <v>0</v>
          </cell>
        </row>
        <row r="126">
          <cell r="C126" t="str">
            <v>Jul</v>
          </cell>
          <cell r="D126">
            <v>547507</v>
          </cell>
          <cell r="E126">
            <v>1121655</v>
          </cell>
          <cell r="F126">
            <v>209800</v>
          </cell>
          <cell r="G126">
            <v>224540</v>
          </cell>
          <cell r="I126">
            <v>2103502</v>
          </cell>
          <cell r="O126" t="str">
            <v>Jul</v>
          </cell>
          <cell r="P126">
            <v>0</v>
          </cell>
          <cell r="Q126">
            <v>0</v>
          </cell>
          <cell r="R126">
            <v>0</v>
          </cell>
          <cell r="S126">
            <v>0</v>
          </cell>
          <cell r="T126">
            <v>0</v>
          </cell>
          <cell r="Y126" t="str">
            <v>Jul</v>
          </cell>
          <cell r="Z126">
            <v>0</v>
          </cell>
          <cell r="AA126">
            <v>0</v>
          </cell>
          <cell r="AB126">
            <v>0</v>
          </cell>
          <cell r="AD126">
            <v>0</v>
          </cell>
        </row>
        <row r="127">
          <cell r="C127" t="str">
            <v>Ago</v>
          </cell>
          <cell r="D127">
            <v>609528</v>
          </cell>
          <cell r="E127">
            <v>1202870</v>
          </cell>
          <cell r="F127">
            <v>237900</v>
          </cell>
          <cell r="G127">
            <v>256561</v>
          </cell>
          <cell r="I127">
            <v>2306859</v>
          </cell>
          <cell r="O127" t="str">
            <v>Ago</v>
          </cell>
          <cell r="P127">
            <v>0</v>
          </cell>
          <cell r="Q127">
            <v>0</v>
          </cell>
          <cell r="R127">
            <v>0</v>
          </cell>
          <cell r="S127">
            <v>0</v>
          </cell>
          <cell r="T127">
            <v>0</v>
          </cell>
          <cell r="Y127" t="str">
            <v>Ago</v>
          </cell>
          <cell r="Z127">
            <v>0</v>
          </cell>
          <cell r="AA127">
            <v>0</v>
          </cell>
          <cell r="AB127">
            <v>0</v>
          </cell>
          <cell r="AD127">
            <v>0</v>
          </cell>
        </row>
        <row r="128">
          <cell r="C128" t="str">
            <v>Sep</v>
          </cell>
          <cell r="D128">
            <v>705309</v>
          </cell>
          <cell r="E128">
            <v>1306602</v>
          </cell>
          <cell r="F128">
            <v>277800</v>
          </cell>
          <cell r="G128">
            <v>287128</v>
          </cell>
          <cell r="I128">
            <v>2576839</v>
          </cell>
          <cell r="O128" t="str">
            <v>Sep</v>
          </cell>
          <cell r="P128">
            <v>0</v>
          </cell>
          <cell r="Q128">
            <v>0</v>
          </cell>
          <cell r="R128">
            <v>0</v>
          </cell>
          <cell r="S128">
            <v>0</v>
          </cell>
          <cell r="T128">
            <v>0</v>
          </cell>
          <cell r="Y128" t="str">
            <v>Sep</v>
          </cell>
          <cell r="Z128">
            <v>0</v>
          </cell>
          <cell r="AA128">
            <v>0</v>
          </cell>
          <cell r="AB128">
            <v>0</v>
          </cell>
          <cell r="AD128">
            <v>0</v>
          </cell>
        </row>
        <row r="129">
          <cell r="C129" t="str">
            <v>Oct</v>
          </cell>
          <cell r="D129">
            <v>731988</v>
          </cell>
          <cell r="E129">
            <v>1389480</v>
          </cell>
          <cell r="F129">
            <v>339800</v>
          </cell>
          <cell r="G129">
            <v>330481</v>
          </cell>
          <cell r="I129">
            <v>2791749</v>
          </cell>
          <cell r="O129" t="str">
            <v>Oct</v>
          </cell>
          <cell r="P129">
            <v>0</v>
          </cell>
          <cell r="Q129">
            <v>0</v>
          </cell>
          <cell r="R129">
            <v>0</v>
          </cell>
          <cell r="S129">
            <v>0</v>
          </cell>
          <cell r="T129">
            <v>0</v>
          </cell>
          <cell r="Y129" t="str">
            <v>Oct</v>
          </cell>
          <cell r="Z129">
            <v>0</v>
          </cell>
          <cell r="AA129">
            <v>0</v>
          </cell>
          <cell r="AB129">
            <v>0</v>
          </cell>
          <cell r="AD129">
            <v>0</v>
          </cell>
        </row>
        <row r="130">
          <cell r="C130" t="str">
            <v>Nov</v>
          </cell>
          <cell r="D130">
            <v>765108</v>
          </cell>
          <cell r="E130">
            <v>1470365</v>
          </cell>
          <cell r="F130">
            <v>382900</v>
          </cell>
          <cell r="G130">
            <v>364688</v>
          </cell>
          <cell r="I130">
            <v>2983061</v>
          </cell>
          <cell r="O130" t="str">
            <v>Nov</v>
          </cell>
          <cell r="P130">
            <v>0</v>
          </cell>
          <cell r="Q130">
            <v>0</v>
          </cell>
          <cell r="R130">
            <v>0</v>
          </cell>
          <cell r="S130">
            <v>0</v>
          </cell>
          <cell r="T130">
            <v>0</v>
          </cell>
          <cell r="Y130" t="str">
            <v>Nov</v>
          </cell>
          <cell r="Z130">
            <v>0</v>
          </cell>
          <cell r="AA130">
            <v>0</v>
          </cell>
          <cell r="AB130">
            <v>0</v>
          </cell>
          <cell r="AD130">
            <v>0</v>
          </cell>
        </row>
        <row r="131">
          <cell r="C131" t="str">
            <v>Dic</v>
          </cell>
          <cell r="D131">
            <v>797385</v>
          </cell>
          <cell r="E131">
            <v>1592865</v>
          </cell>
          <cell r="F131">
            <v>416900</v>
          </cell>
          <cell r="G131">
            <v>395851</v>
          </cell>
          <cell r="I131">
            <v>3203001</v>
          </cell>
          <cell r="O131" t="str">
            <v>Dic</v>
          </cell>
          <cell r="P131">
            <v>0</v>
          </cell>
          <cell r="Q131">
            <v>0</v>
          </cell>
          <cell r="R131">
            <v>0</v>
          </cell>
          <cell r="S131">
            <v>0</v>
          </cell>
          <cell r="T131">
            <v>0</v>
          </cell>
          <cell r="Y131" t="str">
            <v>Dic</v>
          </cell>
          <cell r="Z131">
            <v>0</v>
          </cell>
          <cell r="AA131">
            <v>0</v>
          </cell>
          <cell r="AB131">
            <v>0</v>
          </cell>
          <cell r="AD131">
            <v>0</v>
          </cell>
        </row>
        <row r="132">
          <cell r="C132" t="str">
            <v>Ene/93</v>
          </cell>
          <cell r="D132">
            <v>42301.246950000001</v>
          </cell>
          <cell r="E132">
            <v>50717.076639999999</v>
          </cell>
          <cell r="F132">
            <v>25797.451659999999</v>
          </cell>
          <cell r="G132">
            <v>3826.4597199999998</v>
          </cell>
          <cell r="I132">
            <v>122642.23497</v>
          </cell>
          <cell r="O132" t="str">
            <v>Ene/93</v>
          </cell>
          <cell r="P132">
            <v>0</v>
          </cell>
          <cell r="Q132">
            <v>0</v>
          </cell>
          <cell r="R132">
            <v>0</v>
          </cell>
          <cell r="S132">
            <v>0</v>
          </cell>
          <cell r="T132">
            <v>0</v>
          </cell>
          <cell r="Y132" t="str">
            <v>Ene/93</v>
          </cell>
          <cell r="Z132">
            <v>0</v>
          </cell>
          <cell r="AA132">
            <v>0</v>
          </cell>
          <cell r="AB132">
            <v>0</v>
          </cell>
          <cell r="AD132">
            <v>0</v>
          </cell>
        </row>
        <row r="133">
          <cell r="C133" t="str">
            <v>Feb</v>
          </cell>
          <cell r="D133">
            <v>82985.200370000006</v>
          </cell>
          <cell r="E133">
            <v>134894.22963000002</v>
          </cell>
          <cell r="F133">
            <v>59266.951820000002</v>
          </cell>
          <cell r="G133">
            <v>23773.994859999999</v>
          </cell>
          <cell r="I133">
            <v>300920.37667999999</v>
          </cell>
          <cell r="O133" t="str">
            <v>Feb</v>
          </cell>
          <cell r="P133">
            <v>0</v>
          </cell>
          <cell r="Q133">
            <v>0</v>
          </cell>
          <cell r="R133">
            <v>0</v>
          </cell>
          <cell r="S133">
            <v>0</v>
          </cell>
          <cell r="T133">
            <v>0</v>
          </cell>
          <cell r="Y133" t="str">
            <v>Feb</v>
          </cell>
          <cell r="Z133">
            <v>0</v>
          </cell>
          <cell r="AA133">
            <v>0</v>
          </cell>
          <cell r="AB133">
            <v>0</v>
          </cell>
          <cell r="AD133">
            <v>0</v>
          </cell>
        </row>
        <row r="134">
          <cell r="C134" t="str">
            <v>Mar</v>
          </cell>
          <cell r="D134">
            <v>148335.22315999999</v>
          </cell>
          <cell r="E134">
            <v>228444.92926</v>
          </cell>
          <cell r="F134">
            <v>107786.55296</v>
          </cell>
          <cell r="G134">
            <v>43349.381309999997</v>
          </cell>
          <cell r="I134">
            <v>527916.08669000003</v>
          </cell>
          <cell r="O134" t="str">
            <v>Mar</v>
          </cell>
          <cell r="P134">
            <v>0</v>
          </cell>
          <cell r="Q134">
            <v>0</v>
          </cell>
          <cell r="R134">
            <v>0</v>
          </cell>
          <cell r="S134">
            <v>0</v>
          </cell>
          <cell r="T134">
            <v>0</v>
          </cell>
          <cell r="Y134" t="str">
            <v>Mar</v>
          </cell>
          <cell r="Z134">
            <v>0</v>
          </cell>
          <cell r="AA134">
            <v>0</v>
          </cell>
          <cell r="AB134">
            <v>0</v>
          </cell>
          <cell r="AD134">
            <v>0</v>
          </cell>
        </row>
        <row r="135">
          <cell r="C135" t="str">
            <v>Abr</v>
          </cell>
          <cell r="D135">
            <v>206255.25987000001</v>
          </cell>
          <cell r="E135">
            <v>347069.45279000001</v>
          </cell>
          <cell r="F135">
            <v>152427.35529000001</v>
          </cell>
          <cell r="G135">
            <v>77698.492039999997</v>
          </cell>
          <cell r="I135">
            <v>783450.55998999998</v>
          </cell>
          <cell r="O135" t="str">
            <v>Abr</v>
          </cell>
          <cell r="P135">
            <v>0</v>
          </cell>
          <cell r="Q135">
            <v>0</v>
          </cell>
          <cell r="R135">
            <v>0</v>
          </cell>
          <cell r="S135">
            <v>0</v>
          </cell>
          <cell r="T135">
            <v>0</v>
          </cell>
          <cell r="Y135" t="str">
            <v>Abr</v>
          </cell>
          <cell r="Z135">
            <v>0</v>
          </cell>
          <cell r="AA135">
            <v>0</v>
          </cell>
          <cell r="AB135">
            <v>0</v>
          </cell>
          <cell r="AD135">
            <v>0</v>
          </cell>
        </row>
        <row r="136">
          <cell r="C136" t="str">
            <v>May</v>
          </cell>
          <cell r="D136">
            <v>287742.18982999999</v>
          </cell>
          <cell r="E136">
            <v>513952.67582</v>
          </cell>
          <cell r="F136">
            <v>204250.33649000002</v>
          </cell>
          <cell r="G136">
            <v>127043.83215999999</v>
          </cell>
          <cell r="I136">
            <v>1132989.0342999999</v>
          </cell>
          <cell r="O136" t="str">
            <v>May</v>
          </cell>
          <cell r="P136">
            <v>0</v>
          </cell>
          <cell r="Q136">
            <v>0</v>
          </cell>
          <cell r="R136">
            <v>0</v>
          </cell>
          <cell r="S136">
            <v>0</v>
          </cell>
          <cell r="T136">
            <v>0</v>
          </cell>
          <cell r="Y136" t="str">
            <v>May</v>
          </cell>
          <cell r="Z136">
            <v>0</v>
          </cell>
          <cell r="AA136">
            <v>0</v>
          </cell>
          <cell r="AB136">
            <v>0</v>
          </cell>
          <cell r="AD136">
            <v>0</v>
          </cell>
        </row>
        <row r="137">
          <cell r="C137" t="str">
            <v>Jun</v>
          </cell>
          <cell r="D137">
            <v>364940.5907</v>
          </cell>
          <cell r="E137">
            <v>710329.06254000007</v>
          </cell>
          <cell r="F137">
            <v>280513.16982000001</v>
          </cell>
          <cell r="G137">
            <v>199550.53151</v>
          </cell>
          <cell r="I137">
            <v>1555333.35457</v>
          </cell>
          <cell r="O137" t="str">
            <v>Jun</v>
          </cell>
          <cell r="P137">
            <v>0</v>
          </cell>
          <cell r="Q137">
            <v>0</v>
          </cell>
          <cell r="R137">
            <v>0</v>
          </cell>
          <cell r="S137">
            <v>0</v>
          </cell>
          <cell r="T137">
            <v>0</v>
          </cell>
          <cell r="Y137" t="str">
            <v>Jun</v>
          </cell>
          <cell r="Z137">
            <v>0</v>
          </cell>
          <cell r="AA137">
            <v>0</v>
          </cell>
          <cell r="AB137">
            <v>0</v>
          </cell>
          <cell r="AD137">
            <v>0</v>
          </cell>
        </row>
        <row r="138">
          <cell r="C138" t="str">
            <v>Jul</v>
          </cell>
          <cell r="D138">
            <v>436587.07669000002</v>
          </cell>
          <cell r="E138">
            <v>806829.32422000007</v>
          </cell>
          <cell r="F138">
            <v>334521.87355000002</v>
          </cell>
          <cell r="G138">
            <v>248723.38529000001</v>
          </cell>
          <cell r="I138">
            <v>1826661.6597500001</v>
          </cell>
          <cell r="O138" t="str">
            <v>Jul</v>
          </cell>
          <cell r="P138">
            <v>0</v>
          </cell>
          <cell r="Q138">
            <v>0</v>
          </cell>
          <cell r="R138">
            <v>0</v>
          </cell>
          <cell r="S138">
            <v>0</v>
          </cell>
          <cell r="T138">
            <v>0</v>
          </cell>
          <cell r="Y138" t="str">
            <v>Jul</v>
          </cell>
          <cell r="Z138">
            <v>0</v>
          </cell>
          <cell r="AA138">
            <v>0</v>
          </cell>
          <cell r="AB138">
            <v>0</v>
          </cell>
          <cell r="AD138">
            <v>0</v>
          </cell>
        </row>
        <row r="139">
          <cell r="C139" t="str">
            <v>Ago</v>
          </cell>
          <cell r="D139">
            <v>511233.05907000002</v>
          </cell>
          <cell r="E139">
            <v>887786.80666000012</v>
          </cell>
          <cell r="F139">
            <v>375592.93824000005</v>
          </cell>
          <cell r="G139">
            <v>320826.12849999999</v>
          </cell>
          <cell r="I139">
            <v>2095438.9324700001</v>
          </cell>
          <cell r="O139" t="str">
            <v>Ago</v>
          </cell>
          <cell r="P139">
            <v>0</v>
          </cell>
          <cell r="Q139">
            <v>0</v>
          </cell>
          <cell r="R139">
            <v>0</v>
          </cell>
          <cell r="S139">
            <v>0</v>
          </cell>
          <cell r="T139">
            <v>0</v>
          </cell>
          <cell r="Y139" t="str">
            <v>Ago</v>
          </cell>
          <cell r="Z139">
            <v>0</v>
          </cell>
          <cell r="AA139">
            <v>0</v>
          </cell>
          <cell r="AB139">
            <v>0</v>
          </cell>
          <cell r="AD139">
            <v>0</v>
          </cell>
        </row>
        <row r="140">
          <cell r="C140" t="str">
            <v>Sep</v>
          </cell>
          <cell r="D140">
            <v>572920.04431999999</v>
          </cell>
          <cell r="E140">
            <v>981997.49332000013</v>
          </cell>
          <cell r="F140">
            <v>424769.12043000007</v>
          </cell>
          <cell r="G140">
            <v>373292.85861</v>
          </cell>
          <cell r="I140">
            <v>2352979.5166800003</v>
          </cell>
          <cell r="O140" t="str">
            <v>Sep</v>
          </cell>
          <cell r="P140">
            <v>0</v>
          </cell>
          <cell r="Q140">
            <v>0</v>
          </cell>
          <cell r="R140">
            <v>0</v>
          </cell>
          <cell r="S140">
            <v>0</v>
          </cell>
          <cell r="T140">
            <v>0</v>
          </cell>
          <cell r="Y140" t="str">
            <v>Sep</v>
          </cell>
          <cell r="Z140">
            <v>0</v>
          </cell>
          <cell r="AA140">
            <v>0</v>
          </cell>
          <cell r="AB140">
            <v>0</v>
          </cell>
          <cell r="AD140">
            <v>0</v>
          </cell>
        </row>
        <row r="141">
          <cell r="C141" t="str">
            <v>Oct*</v>
          </cell>
          <cell r="D141">
            <v>622645.93871000002</v>
          </cell>
          <cell r="E141">
            <v>1032323.0432600002</v>
          </cell>
          <cell r="F141">
            <v>484610.70333000005</v>
          </cell>
          <cell r="G141">
            <v>436620.14929999999</v>
          </cell>
          <cell r="I141">
            <v>2576199.8346000002</v>
          </cell>
          <cell r="O141" t="str">
            <v>Oct*</v>
          </cell>
          <cell r="P141">
            <v>0</v>
          </cell>
          <cell r="Q141">
            <v>0</v>
          </cell>
          <cell r="R141">
            <v>0</v>
          </cell>
          <cell r="S141">
            <v>0</v>
          </cell>
          <cell r="T141">
            <v>0</v>
          </cell>
          <cell r="Y141" t="str">
            <v>Oct*</v>
          </cell>
          <cell r="Z141">
            <v>0</v>
          </cell>
          <cell r="AA141">
            <v>0</v>
          </cell>
          <cell r="AB141">
            <v>0</v>
          </cell>
          <cell r="AD141">
            <v>0</v>
          </cell>
        </row>
        <row r="142">
          <cell r="C142" t="str">
            <v>Nov*</v>
          </cell>
          <cell r="D142">
            <v>696104.40433000005</v>
          </cell>
          <cell r="E142">
            <v>1091125.5622800002</v>
          </cell>
          <cell r="F142">
            <v>532814.41276000009</v>
          </cell>
          <cell r="G142">
            <v>479708.41436</v>
          </cell>
          <cell r="I142">
            <v>2799752.79373</v>
          </cell>
          <cell r="O142" t="str">
            <v>Nov*</v>
          </cell>
          <cell r="P142">
            <v>0</v>
          </cell>
          <cell r="Q142">
            <v>0</v>
          </cell>
          <cell r="R142">
            <v>0</v>
          </cell>
          <cell r="S142">
            <v>0</v>
          </cell>
          <cell r="T142">
            <v>0</v>
          </cell>
          <cell r="Y142" t="str">
            <v>Nov*</v>
          </cell>
          <cell r="Z142">
            <v>0</v>
          </cell>
          <cell r="AA142">
            <v>0</v>
          </cell>
          <cell r="AB142">
            <v>0</v>
          </cell>
          <cell r="AD142">
            <v>0</v>
          </cell>
        </row>
        <row r="143">
          <cell r="C143" t="str">
            <v>Dic*</v>
          </cell>
          <cell r="D143">
            <v>734371.78551000007</v>
          </cell>
          <cell r="E143">
            <v>1153035.6183600002</v>
          </cell>
          <cell r="F143">
            <v>623565.82502000011</v>
          </cell>
          <cell r="G143">
            <v>529355.31866999995</v>
          </cell>
          <cell r="I143">
            <v>3040328.5475599999</v>
          </cell>
          <cell r="O143" t="str">
            <v>Dic*</v>
          </cell>
          <cell r="P143">
            <v>0</v>
          </cell>
          <cell r="Q143">
            <v>0</v>
          </cell>
          <cell r="R143">
            <v>0</v>
          </cell>
          <cell r="S143">
            <v>0</v>
          </cell>
          <cell r="T143">
            <v>0</v>
          </cell>
          <cell r="Y143" t="str">
            <v>Dic*</v>
          </cell>
          <cell r="Z143">
            <v>0</v>
          </cell>
          <cell r="AA143">
            <v>0</v>
          </cell>
          <cell r="AB143">
            <v>0</v>
          </cell>
          <cell r="AD143">
            <v>0</v>
          </cell>
        </row>
        <row r="144">
          <cell r="B144">
            <v>1994</v>
          </cell>
          <cell r="C144" t="str">
            <v>Ene</v>
          </cell>
          <cell r="D144">
            <v>52309.503879999997</v>
          </cell>
          <cell r="E144">
            <v>60242.882149999998</v>
          </cell>
          <cell r="F144">
            <v>89650.704140000002</v>
          </cell>
          <cell r="G144">
            <v>9462.7562500000004</v>
          </cell>
          <cell r="I144">
            <v>211665.84641999999</v>
          </cell>
          <cell r="N144">
            <v>1994</v>
          </cell>
          <cell r="O144" t="str">
            <v>Ene</v>
          </cell>
          <cell r="P144">
            <v>98856.574869999997</v>
          </cell>
          <cell r="Q144">
            <v>4289.4307799999997</v>
          </cell>
          <cell r="R144">
            <v>36038.230360000001</v>
          </cell>
          <cell r="S144">
            <v>-58487.178059999998</v>
          </cell>
          <cell r="T144">
            <v>80697.057950000002</v>
          </cell>
          <cell r="X144">
            <v>1994</v>
          </cell>
          <cell r="Y144" t="str">
            <v>Ene</v>
          </cell>
          <cell r="Z144">
            <v>-4908.22703</v>
          </cell>
          <cell r="AA144">
            <v>80697.057950000002</v>
          </cell>
          <cell r="AB144">
            <v>44490.059780000003</v>
          </cell>
          <cell r="AD144">
            <v>120278.89070000002</v>
          </cell>
        </row>
        <row r="145">
          <cell r="C145" t="str">
            <v>Feb</v>
          </cell>
          <cell r="D145">
            <v>116683.37153</v>
          </cell>
          <cell r="E145">
            <v>122180.88803999999</v>
          </cell>
          <cell r="F145">
            <v>161920.88153000001</v>
          </cell>
          <cell r="G145">
            <v>38392.205869999998</v>
          </cell>
          <cell r="I145">
            <v>439177.34696999996</v>
          </cell>
          <cell r="O145" t="str">
            <v>Feb</v>
          </cell>
          <cell r="P145">
            <v>163135.79848999999</v>
          </cell>
          <cell r="Q145">
            <v>58439.752120000005</v>
          </cell>
          <cell r="R145">
            <v>35209.339830000004</v>
          </cell>
          <cell r="S145">
            <v>-131003.14214000001</v>
          </cell>
          <cell r="T145">
            <v>125781.74830000001</v>
          </cell>
          <cell r="Y145" t="str">
            <v>Feb</v>
          </cell>
          <cell r="Z145">
            <v>7078.2721099999999</v>
          </cell>
          <cell r="AA145">
            <v>125781.74830000001</v>
          </cell>
          <cell r="AB145">
            <v>79208.181400000001</v>
          </cell>
          <cell r="AD145">
            <v>212068.20181</v>
          </cell>
        </row>
        <row r="146">
          <cell r="C146" t="str">
            <v>Mar</v>
          </cell>
          <cell r="D146">
            <v>190488.26367000001</v>
          </cell>
          <cell r="E146">
            <v>183206.96518999999</v>
          </cell>
          <cell r="F146">
            <v>311553.44321000006</v>
          </cell>
          <cell r="G146">
            <v>66297.33236</v>
          </cell>
          <cell r="I146">
            <v>751546.00442999997</v>
          </cell>
          <cell r="O146" t="str">
            <v>Mar</v>
          </cell>
          <cell r="P146">
            <v>292687.72840000002</v>
          </cell>
          <cell r="Q146">
            <v>68166.677920000002</v>
          </cell>
          <cell r="R146">
            <v>45667.720420000005</v>
          </cell>
          <cell r="S146">
            <v>-193357.68222000002</v>
          </cell>
          <cell r="T146">
            <v>213164.44452000002</v>
          </cell>
          <cell r="Y146" t="str">
            <v>Mar</v>
          </cell>
          <cell r="Z146">
            <v>-30466.890290000003</v>
          </cell>
          <cell r="AA146">
            <v>213164.44452000002</v>
          </cell>
          <cell r="AB146">
            <v>78908.181400000001</v>
          </cell>
          <cell r="AD146">
            <v>261605.73563000001</v>
          </cell>
        </row>
        <row r="147">
          <cell r="C147" t="str">
            <v>Abr</v>
          </cell>
          <cell r="D147">
            <v>263547.70893000002</v>
          </cell>
          <cell r="E147">
            <v>252303.37766999999</v>
          </cell>
          <cell r="F147">
            <v>392025.41069000005</v>
          </cell>
          <cell r="G147">
            <v>100045.92303000001</v>
          </cell>
          <cell r="I147">
            <v>1007922.42032</v>
          </cell>
          <cell r="O147" t="str">
            <v>Abr</v>
          </cell>
          <cell r="P147">
            <v>339781.55667000002</v>
          </cell>
          <cell r="Q147">
            <v>64521.838670000005</v>
          </cell>
          <cell r="R147">
            <v>-72021.319040000002</v>
          </cell>
          <cell r="S147">
            <v>-164152.77243000001</v>
          </cell>
          <cell r="T147">
            <v>168129.30387</v>
          </cell>
          <cell r="Y147" t="str">
            <v>Abr</v>
          </cell>
          <cell r="Z147">
            <v>-242389.72596000001</v>
          </cell>
          <cell r="AA147">
            <v>168129.30387</v>
          </cell>
          <cell r="AB147">
            <v>86008.181400000001</v>
          </cell>
          <cell r="AD147">
            <v>11747.759309999994</v>
          </cell>
        </row>
        <row r="148">
          <cell r="C148" t="str">
            <v>May</v>
          </cell>
          <cell r="D148">
            <v>352689.45480000001</v>
          </cell>
          <cell r="E148">
            <v>325508.50426999998</v>
          </cell>
          <cell r="F148">
            <v>469087.46983000007</v>
          </cell>
          <cell r="G148">
            <v>150248.90960000001</v>
          </cell>
          <cell r="I148">
            <v>1297534.3385000001</v>
          </cell>
          <cell r="O148" t="str">
            <v>May</v>
          </cell>
          <cell r="P148">
            <v>417322.30219000002</v>
          </cell>
          <cell r="Q148">
            <v>111343.97708000001</v>
          </cell>
          <cell r="R148">
            <v>-54229.810240000006</v>
          </cell>
          <cell r="S148">
            <v>-231627.12654000003</v>
          </cell>
          <cell r="T148">
            <v>242809.34249000001</v>
          </cell>
          <cell r="Y148" t="str">
            <v>May</v>
          </cell>
          <cell r="Z148">
            <v>-322884.73758000002</v>
          </cell>
          <cell r="AA148">
            <v>242809.34249000001</v>
          </cell>
          <cell r="AB148">
            <v>61608.181400000001</v>
          </cell>
          <cell r="AD148">
            <v>-18467.213690000004</v>
          </cell>
        </row>
        <row r="149">
          <cell r="C149" t="str">
            <v>Jun</v>
          </cell>
          <cell r="D149">
            <v>381672.81403000001</v>
          </cell>
          <cell r="E149">
            <v>398711.33597999997</v>
          </cell>
          <cell r="F149">
            <v>553549.26296000008</v>
          </cell>
          <cell r="G149">
            <v>186132.68792</v>
          </cell>
          <cell r="I149">
            <v>1520066.1008900001</v>
          </cell>
          <cell r="O149" t="str">
            <v>Jun</v>
          </cell>
          <cell r="P149">
            <v>498822.28574000002</v>
          </cell>
          <cell r="Q149">
            <v>159277.03232</v>
          </cell>
          <cell r="R149">
            <v>24672.09607</v>
          </cell>
          <cell r="S149">
            <v>-181523.99544000003</v>
          </cell>
          <cell r="T149">
            <v>501247.41869000002</v>
          </cell>
          <cell r="Y149" t="str">
            <v>Jun</v>
          </cell>
          <cell r="Z149">
            <v>-521173.18310000002</v>
          </cell>
          <cell r="AA149">
            <v>501247.41869000002</v>
          </cell>
          <cell r="AB149">
            <v>139608.1814</v>
          </cell>
          <cell r="AD149">
            <v>119682.41699</v>
          </cell>
        </row>
        <row r="150">
          <cell r="C150" t="str">
            <v>Jul</v>
          </cell>
          <cell r="D150">
            <v>408482.53704000002</v>
          </cell>
          <cell r="E150">
            <v>452581.80963999999</v>
          </cell>
          <cell r="F150">
            <v>652679.59634000005</v>
          </cell>
          <cell r="G150">
            <v>226383.65416999999</v>
          </cell>
          <cell r="I150">
            <v>1740127.5971900001</v>
          </cell>
          <cell r="O150" t="str">
            <v>Jul</v>
          </cell>
          <cell r="P150">
            <v>556420.24680000008</v>
          </cell>
          <cell r="Q150">
            <v>205269.52627</v>
          </cell>
          <cell r="R150">
            <v>31093.630539999998</v>
          </cell>
          <cell r="S150">
            <v>-161827.35167000003</v>
          </cell>
          <cell r="T150">
            <v>630956.05194000003</v>
          </cell>
          <cell r="Y150" t="str">
            <v>Jul</v>
          </cell>
          <cell r="Z150">
            <v>-678652.81634999998</v>
          </cell>
          <cell r="AA150">
            <v>630956.05194000003</v>
          </cell>
          <cell r="AB150">
            <v>145908.1814</v>
          </cell>
          <cell r="AD150">
            <v>98211.416990000056</v>
          </cell>
        </row>
        <row r="151">
          <cell r="C151" t="str">
            <v>Ago</v>
          </cell>
          <cell r="D151">
            <v>455288.84537</v>
          </cell>
          <cell r="E151">
            <v>539421.11817000003</v>
          </cell>
          <cell r="F151">
            <v>770958.90239000006</v>
          </cell>
          <cell r="G151">
            <v>283131.47580000001</v>
          </cell>
          <cell r="I151">
            <v>2048800.34173</v>
          </cell>
          <cell r="O151" t="str">
            <v>Ago</v>
          </cell>
          <cell r="P151">
            <v>734160.07938000001</v>
          </cell>
          <cell r="Q151">
            <v>265603.60236999998</v>
          </cell>
          <cell r="R151">
            <v>-7941.8781799999997</v>
          </cell>
          <cell r="S151">
            <v>-72245.719490000032</v>
          </cell>
          <cell r="T151">
            <v>919576.08408000006</v>
          </cell>
          <cell r="Y151" t="str">
            <v>Ago</v>
          </cell>
          <cell r="Z151">
            <v>-939879.19877000002</v>
          </cell>
          <cell r="AA151">
            <v>919576.08408000006</v>
          </cell>
          <cell r="AB151">
            <v>122508.1814</v>
          </cell>
          <cell r="AD151">
            <v>102205.06671000004</v>
          </cell>
        </row>
        <row r="152">
          <cell r="C152" t="str">
            <v>Sep</v>
          </cell>
          <cell r="D152">
            <v>506184.58366</v>
          </cell>
          <cell r="E152">
            <v>629330.84243000008</v>
          </cell>
          <cell r="F152">
            <v>925964.50351000007</v>
          </cell>
          <cell r="G152">
            <v>328807.51423999999</v>
          </cell>
          <cell r="I152">
            <v>2390287.4438399998</v>
          </cell>
          <cell r="O152" t="str">
            <v>Sep</v>
          </cell>
          <cell r="P152">
            <v>950493.48565000005</v>
          </cell>
          <cell r="Q152">
            <v>315689.36430999998</v>
          </cell>
          <cell r="R152">
            <v>-213901.94933999999</v>
          </cell>
          <cell r="S152">
            <v>-138841.40364000003</v>
          </cell>
          <cell r="T152">
            <v>913439.49698000005</v>
          </cell>
          <cell r="Y152" t="str">
            <v>Sep</v>
          </cell>
          <cell r="Z152">
            <v>-1134085.97655</v>
          </cell>
          <cell r="AA152">
            <v>913439.49698000005</v>
          </cell>
          <cell r="AB152">
            <v>126608.1814</v>
          </cell>
          <cell r="AD152">
            <v>-94038.298169999965</v>
          </cell>
        </row>
        <row r="153">
          <cell r="C153" t="str">
            <v>Oct</v>
          </cell>
          <cell r="D153">
            <v>554677.86543999997</v>
          </cell>
          <cell r="E153">
            <v>700315.17301000003</v>
          </cell>
          <cell r="F153">
            <v>1040133.67104</v>
          </cell>
          <cell r="G153">
            <v>392411.62725999998</v>
          </cell>
          <cell r="I153">
            <v>2687538.3367499998</v>
          </cell>
          <cell r="O153" t="str">
            <v>Oct</v>
          </cell>
          <cell r="P153">
            <v>1123462.57012</v>
          </cell>
          <cell r="Q153">
            <v>360928.68093999999</v>
          </cell>
          <cell r="R153">
            <v>197821.18726000004</v>
          </cell>
          <cell r="S153">
            <v>-532159.01361000002</v>
          </cell>
          <cell r="T153">
            <v>1150053.4247099999</v>
          </cell>
          <cell r="Y153" t="str">
            <v>Oct</v>
          </cell>
          <cell r="Z153">
            <v>-1408181.49367</v>
          </cell>
          <cell r="AA153">
            <v>1150053.4247099999</v>
          </cell>
          <cell r="AB153">
            <v>180808.1814</v>
          </cell>
          <cell r="AD153">
            <v>-77319.887560000061</v>
          </cell>
        </row>
        <row r="154">
          <cell r="C154" t="str">
            <v>Nov</v>
          </cell>
          <cell r="D154">
            <v>602474.94834999996</v>
          </cell>
          <cell r="E154">
            <v>768661.21135</v>
          </cell>
          <cell r="F154">
            <v>1168721.81149</v>
          </cell>
          <cell r="G154">
            <v>431011.87627000001</v>
          </cell>
          <cell r="I154">
            <v>2970869.8474599998</v>
          </cell>
          <cell r="O154" t="str">
            <v>Nov</v>
          </cell>
          <cell r="P154">
            <v>1351655.56911</v>
          </cell>
          <cell r="Q154">
            <v>435241.87265999999</v>
          </cell>
          <cell r="R154">
            <v>-294446.52615999995</v>
          </cell>
          <cell r="S154">
            <v>-135890.48195000004</v>
          </cell>
          <cell r="T154">
            <v>1356560.4336599999</v>
          </cell>
          <cell r="Y154" t="str">
            <v>Nov</v>
          </cell>
          <cell r="Z154">
            <v>-1582503.5521</v>
          </cell>
          <cell r="AA154">
            <v>1356560.4336599999</v>
          </cell>
          <cell r="AB154">
            <v>86108.181400000001</v>
          </cell>
          <cell r="AD154">
            <v>-139834.93704000011</v>
          </cell>
        </row>
        <row r="155">
          <cell r="C155" t="str">
            <v>Dic</v>
          </cell>
          <cell r="D155">
            <v>646338.69303999993</v>
          </cell>
          <cell r="E155">
            <v>835048.32538000005</v>
          </cell>
          <cell r="F155">
            <v>1322121.48273</v>
          </cell>
          <cell r="G155">
            <v>460216.28084000002</v>
          </cell>
          <cell r="I155">
            <v>3263724.78199</v>
          </cell>
          <cell r="O155" t="str">
            <v>Dic</v>
          </cell>
          <cell r="P155">
            <v>1818689.6009900002</v>
          </cell>
          <cell r="Q155">
            <v>610247.36189000006</v>
          </cell>
          <cell r="R155">
            <v>-197165.58024999994</v>
          </cell>
          <cell r="S155">
            <v>-188750.23584000004</v>
          </cell>
          <cell r="T155">
            <v>2043021.1467899999</v>
          </cell>
          <cell r="Y155" t="str">
            <v>Dic</v>
          </cell>
          <cell r="Z155">
            <v>-1914708.11154</v>
          </cell>
          <cell r="AA155">
            <v>2043021.1467899999</v>
          </cell>
          <cell r="AB155">
            <v>5000</v>
          </cell>
          <cell r="AD155">
            <v>133313.03524999996</v>
          </cell>
        </row>
        <row r="156">
          <cell r="B156">
            <v>1995</v>
          </cell>
          <cell r="C156" t="str">
            <v>Ene</v>
          </cell>
          <cell r="D156">
            <v>41711.25877</v>
          </cell>
          <cell r="E156">
            <v>63400.035909999999</v>
          </cell>
          <cell r="F156">
            <v>128962.54674999999</v>
          </cell>
          <cell r="G156">
            <v>24618.388719999999</v>
          </cell>
          <cell r="I156">
            <v>258692.23014999999</v>
          </cell>
          <cell r="N156">
            <v>1995</v>
          </cell>
          <cell r="O156" t="str">
            <v>Ene</v>
          </cell>
          <cell r="P156">
            <v>143569.62966999999</v>
          </cell>
          <cell r="Q156">
            <v>48357.10555</v>
          </cell>
          <cell r="R156">
            <v>24618.561959999999</v>
          </cell>
          <cell r="S156">
            <v>122751.70388930275</v>
          </cell>
          <cell r="T156">
            <v>339297.00106930273</v>
          </cell>
          <cell r="X156">
            <v>1995</v>
          </cell>
          <cell r="Y156" t="str">
            <v>Ene</v>
          </cell>
          <cell r="Z156">
            <v>-477955.06040999998</v>
          </cell>
          <cell r="AA156">
            <v>339297.00106930273</v>
          </cell>
          <cell r="AB156">
            <v>87100</v>
          </cell>
          <cell r="AD156">
            <v>-51558.059340697248</v>
          </cell>
        </row>
        <row r="157">
          <cell r="C157" t="str">
            <v>Feb</v>
          </cell>
          <cell r="D157">
            <v>80041.020450000011</v>
          </cell>
          <cell r="E157">
            <v>147406.82008999999</v>
          </cell>
          <cell r="F157">
            <v>241685.68948999999</v>
          </cell>
          <cell r="G157">
            <v>86559.603929999997</v>
          </cell>
          <cell r="I157">
            <v>555693.13396000001</v>
          </cell>
          <cell r="O157" t="str">
            <v>Feb</v>
          </cell>
          <cell r="P157">
            <v>310805.53576</v>
          </cell>
          <cell r="Q157">
            <v>15238.130019999997</v>
          </cell>
          <cell r="R157">
            <v>46298.714850000004</v>
          </cell>
          <cell r="S157">
            <v>222630.54257099447</v>
          </cell>
          <cell r="T157">
            <v>594972.9232009945</v>
          </cell>
          <cell r="Y157" t="str">
            <v>Feb</v>
          </cell>
          <cell r="Z157">
            <v>-683421.07852999994</v>
          </cell>
          <cell r="AA157">
            <v>594972.9232009945</v>
          </cell>
          <cell r="AB157">
            <v>169000</v>
          </cell>
          <cell r="AD157">
            <v>80551.844670994557</v>
          </cell>
        </row>
        <row r="158">
          <cell r="C158" t="str">
            <v>Mar</v>
          </cell>
          <cell r="D158">
            <v>119999.27098</v>
          </cell>
          <cell r="E158">
            <v>231854.31164999999</v>
          </cell>
          <cell r="F158">
            <v>358956.91550999996</v>
          </cell>
          <cell r="G158">
            <v>189307.63624999998</v>
          </cell>
          <cell r="I158">
            <v>900118.13439000002</v>
          </cell>
          <cell r="O158" t="str">
            <v>Mar</v>
          </cell>
          <cell r="P158">
            <v>372949.88582999998</v>
          </cell>
          <cell r="Q158">
            <v>45819.850720000002</v>
          </cell>
          <cell r="R158">
            <v>146039.23001</v>
          </cell>
          <cell r="S158">
            <v>261664.47047238497</v>
          </cell>
          <cell r="T158">
            <v>826473.43703238503</v>
          </cell>
          <cell r="Y158" t="str">
            <v>Mar</v>
          </cell>
          <cell r="Z158">
            <v>-860306.60493999999</v>
          </cell>
          <cell r="AA158">
            <v>826473.43703238503</v>
          </cell>
          <cell r="AB158">
            <v>345000</v>
          </cell>
          <cell r="AD158">
            <v>311166.83209238504</v>
          </cell>
        </row>
        <row r="159">
          <cell r="C159" t="str">
            <v>Abr</v>
          </cell>
          <cell r="D159">
            <v>190180.05254</v>
          </cell>
          <cell r="E159">
            <v>293505.43014999997</v>
          </cell>
          <cell r="F159">
            <v>439695.58842999995</v>
          </cell>
          <cell r="G159">
            <v>252370.10944999999</v>
          </cell>
          <cell r="I159">
            <v>1175751.1805700001</v>
          </cell>
          <cell r="O159" t="str">
            <v>Abr</v>
          </cell>
          <cell r="P159">
            <v>428534.05757999996</v>
          </cell>
          <cell r="Q159">
            <v>128805.26086000001</v>
          </cell>
          <cell r="R159">
            <v>276590.74465999997</v>
          </cell>
          <cell r="S159">
            <v>311709.38864918798</v>
          </cell>
          <cell r="T159">
            <v>1145639.4517491879</v>
          </cell>
          <cell r="Y159" t="str">
            <v>Abr</v>
          </cell>
          <cell r="Z159">
            <v>-1099512.29281</v>
          </cell>
          <cell r="AA159">
            <v>1145639.4517491879</v>
          </cell>
          <cell r="AB159">
            <v>360600</v>
          </cell>
          <cell r="AD159">
            <v>406727.15893918788</v>
          </cell>
        </row>
        <row r="160">
          <cell r="C160" t="str">
            <v>May</v>
          </cell>
          <cell r="D160">
            <v>215742.68934000001</v>
          </cell>
          <cell r="E160">
            <v>351781.26839999994</v>
          </cell>
          <cell r="F160">
            <v>524375.42071999994</v>
          </cell>
          <cell r="G160">
            <v>340504.38000999996</v>
          </cell>
          <cell r="I160">
            <v>1432403.75847</v>
          </cell>
          <cell r="O160" t="str">
            <v>May</v>
          </cell>
          <cell r="P160">
            <v>499725.75001999998</v>
          </cell>
          <cell r="Q160">
            <v>180077.33512</v>
          </cell>
          <cell r="R160">
            <v>278867.07143999997</v>
          </cell>
          <cell r="S160">
            <v>393565.03766130761</v>
          </cell>
          <cell r="T160">
            <v>1352235.1942413074</v>
          </cell>
          <cell r="Y160" t="str">
            <v>May</v>
          </cell>
          <cell r="Z160">
            <v>-1216708.1097299999</v>
          </cell>
          <cell r="AA160">
            <v>1352235.1942413074</v>
          </cell>
          <cell r="AB160">
            <v>381000</v>
          </cell>
          <cell r="AD160">
            <v>516527.08451130753</v>
          </cell>
        </row>
        <row r="161">
          <cell r="C161" t="str">
            <v>Jun</v>
          </cell>
          <cell r="D161">
            <v>236243.00750000001</v>
          </cell>
          <cell r="E161">
            <v>434800.78154999996</v>
          </cell>
          <cell r="F161">
            <v>618185.45096999989</v>
          </cell>
          <cell r="G161">
            <v>420952.01181999996</v>
          </cell>
          <cell r="I161">
            <v>1710181.25184</v>
          </cell>
          <cell r="O161" t="str">
            <v>Jun</v>
          </cell>
          <cell r="P161">
            <v>612777.15822999994</v>
          </cell>
          <cell r="Q161">
            <v>257995.76123</v>
          </cell>
          <cell r="R161">
            <v>287839.47338999994</v>
          </cell>
          <cell r="S161">
            <v>400060.87094591447</v>
          </cell>
          <cell r="T161">
            <v>1558673.2637959144</v>
          </cell>
          <cell r="Y161" t="str">
            <v>Jun</v>
          </cell>
          <cell r="Z161">
            <v>-1373552.9197999998</v>
          </cell>
          <cell r="AA161">
            <v>1558673.2637959144</v>
          </cell>
          <cell r="AB161">
            <v>366700</v>
          </cell>
          <cell r="AD161">
            <v>551820.34399591456</v>
          </cell>
        </row>
        <row r="162">
          <cell r="C162" t="str">
            <v>Jul</v>
          </cell>
          <cell r="D162">
            <v>256874.33543000001</v>
          </cell>
          <cell r="E162">
            <v>494774.68935999996</v>
          </cell>
          <cell r="F162">
            <v>726063.44278999988</v>
          </cell>
          <cell r="G162">
            <v>514590.58133999998</v>
          </cell>
          <cell r="I162">
            <v>1992303.04892</v>
          </cell>
          <cell r="O162" t="str">
            <v>Jul</v>
          </cell>
          <cell r="P162">
            <v>657696.09904999996</v>
          </cell>
          <cell r="Q162">
            <v>369379.71534</v>
          </cell>
          <cell r="R162">
            <v>297826.53537999996</v>
          </cell>
          <cell r="S162">
            <v>463592.05407010746</v>
          </cell>
          <cell r="T162">
            <v>1788494.4038401074</v>
          </cell>
          <cell r="Y162" t="str">
            <v>Jul</v>
          </cell>
          <cell r="Z162">
            <v>-1550178.0840999999</v>
          </cell>
          <cell r="AA162">
            <v>1788494.4038401074</v>
          </cell>
          <cell r="AB162">
            <v>302600</v>
          </cell>
          <cell r="AD162">
            <v>540916.31974010752</v>
          </cell>
        </row>
        <row r="163">
          <cell r="C163" t="str">
            <v>Ago</v>
          </cell>
          <cell r="D163">
            <v>285381.14879000001</v>
          </cell>
          <cell r="E163">
            <v>558163.36323999998</v>
          </cell>
          <cell r="F163">
            <v>831988.8428199999</v>
          </cell>
          <cell r="G163">
            <v>587610.90472999995</v>
          </cell>
          <cell r="I163">
            <v>2263144.2595799998</v>
          </cell>
          <cell r="O163" t="str">
            <v>Ago</v>
          </cell>
          <cell r="P163">
            <v>841231.54352999991</v>
          </cell>
          <cell r="Q163">
            <v>302731.61962000001</v>
          </cell>
          <cell r="R163">
            <v>283734.96695999993</v>
          </cell>
          <cell r="S163">
            <v>451167.46505815972</v>
          </cell>
          <cell r="T163">
            <v>1878865.5951681596</v>
          </cell>
          <cell r="Y163" t="str">
            <v>Ago</v>
          </cell>
          <cell r="Z163">
            <v>-1759424.5069899999</v>
          </cell>
          <cell r="AA163">
            <v>1878865.5951681596</v>
          </cell>
          <cell r="AB163">
            <v>159200</v>
          </cell>
          <cell r="AD163">
            <v>278641.08817815967</v>
          </cell>
        </row>
        <row r="164">
          <cell r="C164" t="str">
            <v>Sep</v>
          </cell>
          <cell r="D164">
            <v>369174.51280999999</v>
          </cell>
          <cell r="E164">
            <v>635056.30450999993</v>
          </cell>
          <cell r="F164">
            <v>923800.70248999994</v>
          </cell>
          <cell r="G164">
            <v>635592.29416999989</v>
          </cell>
          <cell r="I164">
            <v>2563623.8139800001</v>
          </cell>
          <cell r="O164" t="str">
            <v>Sep</v>
          </cell>
          <cell r="P164">
            <v>822934.76798999996</v>
          </cell>
          <cell r="Q164">
            <v>339581.68612999999</v>
          </cell>
          <cell r="R164">
            <v>332468.57460999995</v>
          </cell>
          <cell r="S164">
            <v>471584.65475333139</v>
          </cell>
          <cell r="T164">
            <v>1966569.6834833312</v>
          </cell>
          <cell r="Y164" t="str">
            <v>Sep</v>
          </cell>
          <cell r="Z164">
            <v>-1876201.7975699999</v>
          </cell>
          <cell r="AA164">
            <v>1966569.6834833312</v>
          </cell>
          <cell r="AB164">
            <v>231900</v>
          </cell>
          <cell r="AD164">
            <v>322267.88591333129</v>
          </cell>
        </row>
        <row r="165">
          <cell r="C165" t="str">
            <v>Oct</v>
          </cell>
          <cell r="D165">
            <v>396405.78476000001</v>
          </cell>
          <cell r="E165">
            <v>689052.28295999998</v>
          </cell>
          <cell r="F165">
            <v>1029328.5938899999</v>
          </cell>
          <cell r="G165">
            <v>721427.70717999991</v>
          </cell>
          <cell r="I165">
            <v>2836214.3687900002</v>
          </cell>
          <cell r="O165" t="str">
            <v>Oct</v>
          </cell>
          <cell r="P165">
            <v>910373.71872999996</v>
          </cell>
          <cell r="Q165">
            <v>364977.44864999998</v>
          </cell>
          <cell r="R165">
            <v>453439.88086999994</v>
          </cell>
          <cell r="S165">
            <v>459340.82303982729</v>
          </cell>
          <cell r="T165">
            <v>2188131.8712898269</v>
          </cell>
          <cell r="Y165" t="str">
            <v>Oct</v>
          </cell>
          <cell r="Z165">
            <v>-2067058.2742299999</v>
          </cell>
          <cell r="AA165">
            <v>2188131.8712898269</v>
          </cell>
          <cell r="AB165">
            <v>228817.89102000001</v>
          </cell>
          <cell r="AD165">
            <v>349891.48807982705</v>
          </cell>
        </row>
        <row r="166">
          <cell r="C166" t="str">
            <v>Nov</v>
          </cell>
          <cell r="D166">
            <v>420408.65146000002</v>
          </cell>
          <cell r="E166">
            <v>735512.78822999995</v>
          </cell>
          <cell r="F166">
            <v>1160277.3653899999</v>
          </cell>
          <cell r="G166">
            <v>817818.63634999993</v>
          </cell>
          <cell r="I166">
            <v>3134017.4414300001</v>
          </cell>
          <cell r="O166" t="str">
            <v>Nov</v>
          </cell>
          <cell r="P166">
            <v>918372.42929999996</v>
          </cell>
          <cell r="Q166">
            <v>416407.33083999995</v>
          </cell>
          <cell r="R166">
            <v>516084.04277999996</v>
          </cell>
          <cell r="S166">
            <v>583507.46398812544</v>
          </cell>
          <cell r="T166">
            <v>2434371.266908125</v>
          </cell>
          <cell r="Y166" t="str">
            <v>Nov</v>
          </cell>
          <cell r="Z166">
            <v>-2342023.8551399997</v>
          </cell>
          <cell r="AA166">
            <v>2434371.266908125</v>
          </cell>
          <cell r="AB166">
            <v>184481.10756</v>
          </cell>
          <cell r="AD166">
            <v>276828.5193281254</v>
          </cell>
        </row>
        <row r="167">
          <cell r="C167" t="str">
            <v>Dic</v>
          </cell>
          <cell r="D167">
            <v>443042.26229000004</v>
          </cell>
          <cell r="E167">
            <v>787135.75596999994</v>
          </cell>
          <cell r="F167">
            <v>1263835.8688599998</v>
          </cell>
          <cell r="G167">
            <v>865745.32414999988</v>
          </cell>
          <cell r="I167">
            <v>3359759.2112700003</v>
          </cell>
          <cell r="O167" t="str">
            <v>Dic</v>
          </cell>
          <cell r="P167">
            <v>947511.96886999998</v>
          </cell>
          <cell r="Q167">
            <v>472532.97557999997</v>
          </cell>
          <cell r="R167">
            <v>649499.18134999997</v>
          </cell>
          <cell r="S167">
            <v>622775.2242601082</v>
          </cell>
          <cell r="T167">
            <v>2692319.3500601077</v>
          </cell>
          <cell r="Y167" t="str">
            <v>Dic</v>
          </cell>
          <cell r="Z167">
            <v>-2373246.4087599996</v>
          </cell>
          <cell r="AA167">
            <v>2692319.3500601077</v>
          </cell>
          <cell r="AB167">
            <v>2948.3526000000129</v>
          </cell>
          <cell r="AD167">
            <v>322021.29390010808</v>
          </cell>
        </row>
        <row r="168">
          <cell r="B168">
            <v>1996</v>
          </cell>
          <cell r="C168" t="str">
            <v>Ene</v>
          </cell>
          <cell r="D168">
            <v>22899.513849999999</v>
          </cell>
          <cell r="E168">
            <v>49575.174469999998</v>
          </cell>
          <cell r="F168">
            <v>112768.81318</v>
          </cell>
          <cell r="G168">
            <v>15695.37383</v>
          </cell>
          <cell r="I168">
            <v>200938.87533000001</v>
          </cell>
          <cell r="N168">
            <v>1996</v>
          </cell>
          <cell r="O168" t="str">
            <v>Ene</v>
          </cell>
          <cell r="P168">
            <v>-40330.620990000003</v>
          </cell>
          <cell r="Q168">
            <v>50185.876210000002</v>
          </cell>
          <cell r="R168">
            <v>20364.71285</v>
          </cell>
          <cell r="S168">
            <v>71124.668130000005</v>
          </cell>
          <cell r="T168">
            <v>101344.63619999999</v>
          </cell>
          <cell r="X168">
            <v>1996</v>
          </cell>
          <cell r="Y168" t="str">
            <v>Ene</v>
          </cell>
          <cell r="Z168">
            <v>-238568.97372000001</v>
          </cell>
          <cell r="AA168">
            <v>101344.63619999999</v>
          </cell>
          <cell r="AB168">
            <v>-23876.388029999998</v>
          </cell>
          <cell r="AD168">
            <v>-161100.72555</v>
          </cell>
        </row>
        <row r="169">
          <cell r="C169" t="str">
            <v>Feb</v>
          </cell>
          <cell r="D169">
            <v>50477.054830000001</v>
          </cell>
          <cell r="E169">
            <v>96040.2696</v>
          </cell>
          <cell r="F169">
            <v>218882.71103999999</v>
          </cell>
          <cell r="G169">
            <v>59742.364780000004</v>
          </cell>
          <cell r="I169">
            <v>425142.40025000001</v>
          </cell>
          <cell r="O169" t="str">
            <v>Feb</v>
          </cell>
          <cell r="P169">
            <v>-106568.61629000001</v>
          </cell>
          <cell r="Q169">
            <v>136916.23489999998</v>
          </cell>
          <cell r="R169">
            <v>29893.305529999998</v>
          </cell>
          <cell r="S169">
            <v>234963.11018000002</v>
          </cell>
          <cell r="T169">
            <v>295204.03431999998</v>
          </cell>
          <cell r="Y169" t="str">
            <v>Feb</v>
          </cell>
          <cell r="Z169">
            <v>-564940.78875000007</v>
          </cell>
          <cell r="AA169">
            <v>295204.03431999998</v>
          </cell>
          <cell r="AB169">
            <v>-43783.062789999996</v>
          </cell>
          <cell r="AD169">
            <v>-313519.81722000008</v>
          </cell>
        </row>
        <row r="170">
          <cell r="C170" t="str">
            <v>Mar</v>
          </cell>
          <cell r="D170">
            <v>76830.118920000008</v>
          </cell>
          <cell r="E170">
            <v>143334.21244</v>
          </cell>
          <cell r="F170">
            <v>333647.30683999998</v>
          </cell>
          <cell r="G170">
            <v>77046.309689999995</v>
          </cell>
          <cell r="I170">
            <v>630857.94788999995</v>
          </cell>
          <cell r="O170" t="str">
            <v>Mar</v>
          </cell>
          <cell r="P170">
            <v>-174252.53962</v>
          </cell>
          <cell r="Q170">
            <v>267069.08045000001</v>
          </cell>
          <cell r="R170">
            <v>127655.32248</v>
          </cell>
          <cell r="S170">
            <v>331094.37242999999</v>
          </cell>
          <cell r="T170">
            <v>551566.23573999992</v>
          </cell>
          <cell r="Y170" t="str">
            <v>Mar</v>
          </cell>
          <cell r="Z170">
            <v>-894497.85767000006</v>
          </cell>
          <cell r="AA170">
            <v>551566.23573999992</v>
          </cell>
          <cell r="AB170">
            <v>-55474.460379999997</v>
          </cell>
          <cell r="AD170">
            <v>-398406.08231000014</v>
          </cell>
        </row>
        <row r="171">
          <cell r="C171" t="str">
            <v>Abr</v>
          </cell>
          <cell r="D171">
            <v>100104.75218000001</v>
          </cell>
          <cell r="E171">
            <v>191010.4829</v>
          </cell>
          <cell r="F171">
            <v>441142.27687999996</v>
          </cell>
          <cell r="G171">
            <v>150550.70043999999</v>
          </cell>
          <cell r="I171">
            <v>882808.21239999996</v>
          </cell>
          <cell r="O171" t="str">
            <v>Abr</v>
          </cell>
          <cell r="P171">
            <v>-93395.746759999995</v>
          </cell>
          <cell r="Q171">
            <v>301033.54220999999</v>
          </cell>
          <cell r="R171">
            <v>197711.23788999999</v>
          </cell>
          <cell r="S171">
            <v>412055.34944000002</v>
          </cell>
          <cell r="T171">
            <v>817404.38277999987</v>
          </cell>
          <cell r="Y171" t="str">
            <v>Abr</v>
          </cell>
          <cell r="Z171">
            <v>-1128575.5329800001</v>
          </cell>
          <cell r="AA171">
            <v>817404.38277999987</v>
          </cell>
          <cell r="AB171">
            <v>-112112.46716999999</v>
          </cell>
          <cell r="AD171">
            <v>-423283.61737000023</v>
          </cell>
        </row>
        <row r="172">
          <cell r="C172" t="str">
            <v>May</v>
          </cell>
          <cell r="D172">
            <v>129826.04419000002</v>
          </cell>
          <cell r="E172">
            <v>242167.39316000001</v>
          </cell>
          <cell r="F172">
            <v>622359.29986999999</v>
          </cell>
          <cell r="G172">
            <v>212422.00975999999</v>
          </cell>
          <cell r="I172">
            <v>1206774.7469799998</v>
          </cell>
          <cell r="O172" t="str">
            <v>May</v>
          </cell>
          <cell r="P172">
            <v>-68238.135939999993</v>
          </cell>
          <cell r="Q172">
            <v>448320.66957999999</v>
          </cell>
          <cell r="R172">
            <v>250821.74296</v>
          </cell>
          <cell r="S172">
            <v>387976.19415</v>
          </cell>
          <cell r="T172">
            <v>1018880.4707499999</v>
          </cell>
          <cell r="Y172" t="str">
            <v>May</v>
          </cell>
          <cell r="Z172">
            <v>-1281138.6704500001</v>
          </cell>
          <cell r="AA172">
            <v>1018880.4707499999</v>
          </cell>
          <cell r="AB172">
            <v>-138970.18466</v>
          </cell>
          <cell r="AD172">
            <v>-401228.38436000026</v>
          </cell>
        </row>
        <row r="173">
          <cell r="C173" t="str">
            <v>Jun</v>
          </cell>
          <cell r="D173">
            <v>150818.82788000003</v>
          </cell>
          <cell r="E173">
            <v>285011.87341</v>
          </cell>
          <cell r="F173">
            <v>774330.19458999997</v>
          </cell>
          <cell r="G173">
            <v>243071.28246999998</v>
          </cell>
          <cell r="I173">
            <v>1453232.1783499997</v>
          </cell>
          <cell r="O173" t="str">
            <v>Jun</v>
          </cell>
          <cell r="P173">
            <v>59948.661500000002</v>
          </cell>
          <cell r="Q173">
            <v>488662.70632</v>
          </cell>
          <cell r="R173">
            <v>435097.04193000001</v>
          </cell>
          <cell r="S173">
            <v>427636.18148999999</v>
          </cell>
          <cell r="T173">
            <v>1411344.59124</v>
          </cell>
          <cell r="Y173" t="str">
            <v>Jun</v>
          </cell>
          <cell r="Z173">
            <v>-1670497.3704000001</v>
          </cell>
          <cell r="AA173">
            <v>1411344.59124</v>
          </cell>
          <cell r="AB173">
            <v>-104098.84787</v>
          </cell>
          <cell r="AD173">
            <v>-363251.62703000015</v>
          </cell>
        </row>
        <row r="174">
          <cell r="C174" t="str">
            <v>Jul</v>
          </cell>
          <cell r="D174">
            <v>171049.06830000001</v>
          </cell>
          <cell r="E174">
            <v>337608.65161</v>
          </cell>
          <cell r="F174">
            <v>957200.86755999993</v>
          </cell>
          <cell r="G174">
            <v>301801.01869</v>
          </cell>
          <cell r="I174">
            <v>1767659.6061599997</v>
          </cell>
          <cell r="O174" t="str">
            <v>Jul</v>
          </cell>
          <cell r="P174">
            <v>189069.00537999999</v>
          </cell>
          <cell r="Q174">
            <v>547798.07770999998</v>
          </cell>
          <cell r="R174">
            <v>465144.65451000002</v>
          </cell>
          <cell r="S174">
            <v>596375.56767000002</v>
          </cell>
          <cell r="T174">
            <v>1798387.3052699999</v>
          </cell>
          <cell r="Y174" t="str">
            <v>Jul</v>
          </cell>
          <cell r="Z174">
            <v>-2070208.65919</v>
          </cell>
          <cell r="AA174">
            <v>1798387.3052699999</v>
          </cell>
          <cell r="AB174">
            <v>-19319.070699999997</v>
          </cell>
          <cell r="AD174">
            <v>-291140.42462000012</v>
          </cell>
        </row>
        <row r="175">
          <cell r="C175" t="str">
            <v>Ago</v>
          </cell>
          <cell r="D175">
            <v>189037.11863000001</v>
          </cell>
          <cell r="E175">
            <v>395585.16395999998</v>
          </cell>
          <cell r="F175">
            <v>1121855.81905</v>
          </cell>
          <cell r="G175">
            <v>355754.13841999997</v>
          </cell>
          <cell r="I175">
            <v>2062232.2400599997</v>
          </cell>
          <cell r="O175" t="str">
            <v>Ago</v>
          </cell>
          <cell r="P175">
            <v>250216.39565999998</v>
          </cell>
          <cell r="Q175">
            <v>1025587.9355299999</v>
          </cell>
          <cell r="R175">
            <v>482552.52761000005</v>
          </cell>
          <cell r="S175">
            <v>490217.34367000003</v>
          </cell>
          <cell r="T175">
            <v>2248574.2024699999</v>
          </cell>
          <cell r="Y175" t="str">
            <v>Ago</v>
          </cell>
          <cell r="Z175">
            <v>-2481940.9920299998</v>
          </cell>
          <cell r="AA175">
            <v>2248574.2024699999</v>
          </cell>
          <cell r="AB175">
            <v>-32907.500139999996</v>
          </cell>
          <cell r="AD175">
            <v>-266274.28969999996</v>
          </cell>
        </row>
        <row r="176">
          <cell r="C176" t="str">
            <v>Sep</v>
          </cell>
          <cell r="D176">
            <v>205551.24368000001</v>
          </cell>
          <cell r="E176">
            <v>443235.91015999997</v>
          </cell>
          <cell r="F176">
            <v>1259257.24605</v>
          </cell>
          <cell r="G176">
            <v>406327.64154999994</v>
          </cell>
          <cell r="I176">
            <v>2314372.0414399998</v>
          </cell>
          <cell r="O176" t="str">
            <v>Sep</v>
          </cell>
          <cell r="P176">
            <v>429438.20572999999</v>
          </cell>
          <cell r="Q176">
            <v>1068628.1437499998</v>
          </cell>
          <cell r="R176">
            <v>562207.31557000009</v>
          </cell>
          <cell r="S176">
            <v>666474.10122000007</v>
          </cell>
          <cell r="T176">
            <v>2726747.76627</v>
          </cell>
          <cell r="Y176" t="str">
            <v>Sep</v>
          </cell>
          <cell r="Z176">
            <v>-2912992.32155</v>
          </cell>
          <cell r="AA176">
            <v>2726747.76627</v>
          </cell>
          <cell r="AB176">
            <v>-43973.171959999992</v>
          </cell>
          <cell r="AD176">
            <v>-230217.72723999998</v>
          </cell>
        </row>
        <row r="177">
          <cell r="C177" t="str">
            <v>Oct</v>
          </cell>
          <cell r="D177">
            <v>219654.24647000001</v>
          </cell>
          <cell r="E177">
            <v>496628.17475999997</v>
          </cell>
          <cell r="F177">
            <v>1459963.68356</v>
          </cell>
          <cell r="G177">
            <v>482441.96676999994</v>
          </cell>
          <cell r="I177">
            <v>2658688.0715600001</v>
          </cell>
          <cell r="O177" t="str">
            <v>Oct</v>
          </cell>
          <cell r="P177">
            <v>699064.39471999998</v>
          </cell>
          <cell r="Q177">
            <v>1167707.6582599997</v>
          </cell>
          <cell r="R177">
            <v>641930.95072000008</v>
          </cell>
          <cell r="S177">
            <v>778686.63878000004</v>
          </cell>
          <cell r="T177">
            <v>3287389.6424799999</v>
          </cell>
          <cell r="Y177" t="str">
            <v>Oct</v>
          </cell>
          <cell r="Z177">
            <v>-3363859.5133699998</v>
          </cell>
          <cell r="AA177">
            <v>3287389.6424799999</v>
          </cell>
          <cell r="AB177">
            <v>-9241.932489999992</v>
          </cell>
          <cell r="AD177">
            <v>-85711.803379999896</v>
          </cell>
        </row>
        <row r="178">
          <cell r="C178" t="str">
            <v>Nov</v>
          </cell>
          <cell r="D178">
            <v>233545.36512</v>
          </cell>
          <cell r="E178">
            <v>578135.14705999999</v>
          </cell>
          <cell r="F178">
            <v>1608628.7973500001</v>
          </cell>
          <cell r="G178">
            <v>534038.86857999989</v>
          </cell>
          <cell r="I178">
            <v>2954348.1781100002</v>
          </cell>
          <cell r="O178" t="str">
            <v>Nov</v>
          </cell>
          <cell r="P178">
            <v>893809.98783999996</v>
          </cell>
          <cell r="Q178">
            <v>1311939.8990799997</v>
          </cell>
          <cell r="R178">
            <v>642668.87895000004</v>
          </cell>
          <cell r="S178">
            <v>807184.76399000001</v>
          </cell>
          <cell r="T178">
            <v>3655603.5298600001</v>
          </cell>
          <cell r="Y178" t="str">
            <v>Nov</v>
          </cell>
          <cell r="Z178">
            <v>-3612282.6165099996</v>
          </cell>
          <cell r="AA178">
            <v>3655603.5298600001</v>
          </cell>
          <cell r="AB178">
            <v>10182.019270000008</v>
          </cell>
          <cell r="AD178">
            <v>53502.932620000516</v>
          </cell>
        </row>
        <row r="179">
          <cell r="C179" t="str">
            <v>Dic</v>
          </cell>
          <cell r="D179">
            <v>253806.27334000001</v>
          </cell>
          <cell r="E179">
            <v>640569.84491999994</v>
          </cell>
          <cell r="F179">
            <v>1739824.5096100001</v>
          </cell>
          <cell r="G179">
            <v>585241.19255999988</v>
          </cell>
          <cell r="I179">
            <v>3219441.8204300003</v>
          </cell>
          <cell r="O179" t="str">
            <v>Dic</v>
          </cell>
          <cell r="P179">
            <v>1995421.3680699999</v>
          </cell>
          <cell r="Q179">
            <v>1653160.5016299996</v>
          </cell>
          <cell r="R179">
            <v>904608.8340400001</v>
          </cell>
          <cell r="S179">
            <v>1018032.5725700001</v>
          </cell>
          <cell r="T179">
            <v>5571223.2763100006</v>
          </cell>
          <cell r="Y179" t="str">
            <v>Dic</v>
          </cell>
          <cell r="Z179">
            <v>-3989461.6900199996</v>
          </cell>
          <cell r="AA179">
            <v>5571223.2763100006</v>
          </cell>
          <cell r="AB179">
            <v>-9606.4302199999911</v>
          </cell>
          <cell r="AD179">
            <v>1572155.156070001</v>
          </cell>
        </row>
        <row r="180">
          <cell r="B180" t="str">
            <v>1997 (p)</v>
          </cell>
          <cell r="C180" t="str">
            <v>Ene</v>
          </cell>
          <cell r="D180">
            <v>21458.873970000001</v>
          </cell>
          <cell r="E180">
            <v>53235.418460000001</v>
          </cell>
          <cell r="F180">
            <v>179265.639</v>
          </cell>
          <cell r="G180">
            <v>26111.2084</v>
          </cell>
          <cell r="I180">
            <v>280071.13983</v>
          </cell>
          <cell r="N180" t="str">
            <v>1997 (p)</v>
          </cell>
          <cell r="O180" t="str">
            <v>Ene</v>
          </cell>
          <cell r="P180">
            <v>192010.09516</v>
          </cell>
          <cell r="Q180">
            <v>49727.278480000001</v>
          </cell>
          <cell r="R180">
            <v>-2176.2264599999999</v>
          </cell>
          <cell r="S180">
            <v>159832.60722999999</v>
          </cell>
          <cell r="T180">
            <v>399393.75440999999</v>
          </cell>
          <cell r="X180" t="str">
            <v>1997 (p)</v>
          </cell>
          <cell r="Y180" t="str">
            <v>Ene</v>
          </cell>
          <cell r="Z180">
            <v>-374670.18338</v>
          </cell>
          <cell r="AA180">
            <v>399393.75440999999</v>
          </cell>
          <cell r="AB180">
            <v>-86604.702720000001</v>
          </cell>
          <cell r="AD180">
            <v>-61881.131690000009</v>
          </cell>
        </row>
        <row r="181">
          <cell r="C181" t="str">
            <v>Feb</v>
          </cell>
          <cell r="D181">
            <v>49990.435599999997</v>
          </cell>
          <cell r="E181">
            <v>106665.57980000001</v>
          </cell>
          <cell r="F181">
            <v>346977.34603000002</v>
          </cell>
          <cell r="G181">
            <v>83846.347380000007</v>
          </cell>
          <cell r="I181">
            <v>587479.70880999998</v>
          </cell>
          <cell r="O181" t="str">
            <v>Feb</v>
          </cell>
          <cell r="P181">
            <v>264518.14072000002</v>
          </cell>
          <cell r="Q181">
            <v>199209.95922000002</v>
          </cell>
          <cell r="R181">
            <v>58494.852170000006</v>
          </cell>
          <cell r="S181">
            <v>374017.31685</v>
          </cell>
          <cell r="T181">
            <v>896240.26896000002</v>
          </cell>
          <cell r="Y181" t="str">
            <v>Feb</v>
          </cell>
          <cell r="Z181">
            <v>-870141.08658</v>
          </cell>
          <cell r="AA181">
            <v>896240.26896000002</v>
          </cell>
          <cell r="AB181">
            <v>-106392.29055000001</v>
          </cell>
          <cell r="AD181">
            <v>-80293.108169999992</v>
          </cell>
        </row>
        <row r="182">
          <cell r="C182" t="str">
            <v>Mar</v>
          </cell>
          <cell r="D182">
            <v>76386.323409999997</v>
          </cell>
          <cell r="E182">
            <v>155599.06575000001</v>
          </cell>
          <cell r="F182">
            <v>516251.68075000006</v>
          </cell>
          <cell r="G182">
            <v>125503.31884000001</v>
          </cell>
          <cell r="I182">
            <v>873740.38874999993</v>
          </cell>
          <cell r="O182" t="str">
            <v>Mar</v>
          </cell>
          <cell r="P182">
            <v>410036.34215000004</v>
          </cell>
          <cell r="Q182">
            <v>314491.98936000001</v>
          </cell>
          <cell r="R182">
            <v>100571.58579000001</v>
          </cell>
          <cell r="S182">
            <v>579591.14642999996</v>
          </cell>
          <cell r="T182">
            <v>1404691.0637300001</v>
          </cell>
          <cell r="Y182" t="str">
            <v>Mar</v>
          </cell>
          <cell r="Z182">
            <v>-1251024.3294299999</v>
          </cell>
          <cell r="AA182">
            <v>1404691.0637300001</v>
          </cell>
          <cell r="AB182">
            <v>-110539.99701000001</v>
          </cell>
          <cell r="AD182">
            <v>43126.737290000121</v>
          </cell>
        </row>
        <row r="183">
          <cell r="C183" t="str">
            <v>Abr</v>
          </cell>
          <cell r="D183">
            <v>100230.81586</v>
          </cell>
          <cell r="E183">
            <v>212025.01800000001</v>
          </cell>
          <cell r="F183">
            <v>727633.0684300001</v>
          </cell>
          <cell r="G183">
            <v>176719.06095000001</v>
          </cell>
          <cell r="I183">
            <v>1216607.96324</v>
          </cell>
          <cell r="O183" t="str">
            <v>Abr</v>
          </cell>
          <cell r="P183">
            <v>625042.68231000006</v>
          </cell>
          <cell r="Q183">
            <v>445439.98560999997</v>
          </cell>
          <cell r="R183">
            <v>146285.97908000002</v>
          </cell>
          <cell r="S183">
            <v>678847.50430999999</v>
          </cell>
          <cell r="T183">
            <v>1895616.1513100001</v>
          </cell>
          <cell r="Y183" t="str">
            <v>Abr</v>
          </cell>
          <cell r="Z183">
            <v>-1673575.6427799999</v>
          </cell>
          <cell r="AA183">
            <v>1895616.1513100001</v>
          </cell>
          <cell r="AB183">
            <v>-123153.65503000001</v>
          </cell>
          <cell r="AD183">
            <v>98886.853500000216</v>
          </cell>
        </row>
        <row r="184">
          <cell r="C184" t="str">
            <v>May</v>
          </cell>
          <cell r="D184">
            <v>123695.43988000001</v>
          </cell>
          <cell r="E184">
            <v>256490.21923000002</v>
          </cell>
          <cell r="F184">
            <v>891843.61048000003</v>
          </cell>
          <cell r="G184">
            <v>240877.57551000002</v>
          </cell>
          <cell r="I184">
            <v>1512906.8451</v>
          </cell>
          <cell r="O184" t="str">
            <v>May</v>
          </cell>
          <cell r="P184">
            <v>864227.23750000005</v>
          </cell>
          <cell r="Q184">
            <v>562679.59771</v>
          </cell>
          <cell r="R184">
            <v>141296.92512000003</v>
          </cell>
          <cell r="S184">
            <v>656291.38462999999</v>
          </cell>
          <cell r="T184">
            <v>2224495.1449600002</v>
          </cell>
          <cell r="Y184" t="str">
            <v>May</v>
          </cell>
          <cell r="Z184">
            <v>-1881103.7799499999</v>
          </cell>
          <cell r="AA184">
            <v>2224495.1449600002</v>
          </cell>
          <cell r="AB184">
            <v>-19918.772410000005</v>
          </cell>
          <cell r="AD184">
            <v>323472.59260000032</v>
          </cell>
        </row>
        <row r="185">
          <cell r="C185" t="str">
            <v>Jun</v>
          </cell>
          <cell r="D185">
            <v>142361.54466000001</v>
          </cell>
          <cell r="E185">
            <v>299412.39669000002</v>
          </cell>
          <cell r="F185">
            <v>1025614.31053</v>
          </cell>
          <cell r="G185">
            <v>330428.58091000002</v>
          </cell>
          <cell r="I185">
            <v>1797816.8327899999</v>
          </cell>
          <cell r="O185" t="str">
            <v>Jun</v>
          </cell>
          <cell r="P185">
            <v>991628.49959000002</v>
          </cell>
          <cell r="Q185">
            <v>599898.67344000004</v>
          </cell>
          <cell r="R185">
            <v>239799.85112000004</v>
          </cell>
          <cell r="S185">
            <v>729020.67353000003</v>
          </cell>
          <cell r="T185">
            <v>2560347.6976800002</v>
          </cell>
          <cell r="Y185" t="str">
            <v>Jun</v>
          </cell>
          <cell r="Z185">
            <v>-2149607.7091600001</v>
          </cell>
          <cell r="AA185">
            <v>2560347.6976800002</v>
          </cell>
          <cell r="AB185">
            <v>-36208.777660000007</v>
          </cell>
          <cell r="AD185">
            <v>374531.21086000011</v>
          </cell>
        </row>
        <row r="186">
          <cell r="C186" t="str">
            <v>Jul</v>
          </cell>
          <cell r="D186">
            <v>158871.42758000002</v>
          </cell>
          <cell r="E186">
            <v>351011.59308000002</v>
          </cell>
          <cell r="F186">
            <v>1175111.27217</v>
          </cell>
          <cell r="G186">
            <v>403633.15659000003</v>
          </cell>
          <cell r="I186">
            <v>2088627.44942</v>
          </cell>
          <cell r="O186" t="str">
            <v>Jul</v>
          </cell>
          <cell r="P186">
            <v>1102095.2902500001</v>
          </cell>
          <cell r="Q186">
            <v>853744.02324000001</v>
          </cell>
          <cell r="R186">
            <v>291025.34457000002</v>
          </cell>
          <cell r="S186">
            <v>634764.20452999999</v>
          </cell>
          <cell r="T186">
            <v>2881628.86259</v>
          </cell>
          <cell r="Y186" t="str">
            <v>Jul</v>
          </cell>
          <cell r="Z186">
            <v>-2413675.2331099999</v>
          </cell>
          <cell r="AA186">
            <v>2881628.86259</v>
          </cell>
          <cell r="AB186">
            <v>-84990.385540000017</v>
          </cell>
          <cell r="AD186">
            <v>382963.24394000007</v>
          </cell>
        </row>
        <row r="187">
          <cell r="C187" t="str">
            <v>Ago</v>
          </cell>
          <cell r="D187">
            <v>171354.65592000002</v>
          </cell>
          <cell r="E187">
            <v>390503.00804000004</v>
          </cell>
          <cell r="F187">
            <v>1318683.50364</v>
          </cell>
          <cell r="G187">
            <v>485206.00783000002</v>
          </cell>
          <cell r="I187">
            <v>2365747.1754299998</v>
          </cell>
          <cell r="O187" t="str">
            <v>Ago</v>
          </cell>
          <cell r="P187">
            <v>1139821.8823600002</v>
          </cell>
          <cell r="Q187">
            <v>926060.87471999996</v>
          </cell>
          <cell r="R187">
            <v>370040.74883</v>
          </cell>
          <cell r="S187">
            <v>786876.55744999996</v>
          </cell>
          <cell r="T187">
            <v>3222800.06336</v>
          </cell>
          <cell r="Y187" t="str">
            <v>Ago</v>
          </cell>
          <cell r="Z187">
            <v>-2774178.31036</v>
          </cell>
          <cell r="AA187">
            <v>3222800.06336</v>
          </cell>
          <cell r="AB187">
            <v>-64292.784430000014</v>
          </cell>
          <cell r="AD187">
            <v>384328.96857000003</v>
          </cell>
        </row>
        <row r="188">
          <cell r="C188" t="str">
            <v>Sep</v>
          </cell>
          <cell r="D188">
            <v>187689.33712000001</v>
          </cell>
          <cell r="E188">
            <v>443247.69712000003</v>
          </cell>
          <cell r="F188">
            <v>1475822.30742</v>
          </cell>
          <cell r="G188">
            <v>554046.20296000002</v>
          </cell>
          <cell r="I188">
            <v>2660805.5446199998</v>
          </cell>
          <cell r="O188" t="str">
            <v>Sep</v>
          </cell>
          <cell r="P188">
            <v>1044821.2411300002</v>
          </cell>
          <cell r="Q188">
            <v>1148432.0716800001</v>
          </cell>
          <cell r="R188">
            <v>413952.59125</v>
          </cell>
          <cell r="S188">
            <v>878845.45863999997</v>
          </cell>
          <cell r="T188">
            <v>3486051.3626999999</v>
          </cell>
          <cell r="Y188" t="str">
            <v>Sep</v>
          </cell>
          <cell r="Z188">
            <v>-3164871.8856699998</v>
          </cell>
          <cell r="AA188">
            <v>3486051.3626999999</v>
          </cell>
          <cell r="AB188">
            <v>10951.139559999981</v>
          </cell>
          <cell r="AD188">
            <v>332130.61659000017</v>
          </cell>
        </row>
        <row r="189">
          <cell r="C189" t="str">
            <v>Oct</v>
          </cell>
          <cell r="D189">
            <v>199301.70037000001</v>
          </cell>
          <cell r="E189">
            <v>494568.37804000004</v>
          </cell>
          <cell r="F189">
            <v>1639731.85033</v>
          </cell>
          <cell r="G189">
            <v>690001.92186999996</v>
          </cell>
          <cell r="I189">
            <v>3023603.8506100001</v>
          </cell>
          <cell r="O189" t="str">
            <v>Oct</v>
          </cell>
          <cell r="P189">
            <v>1069522.0285700003</v>
          </cell>
          <cell r="Q189">
            <v>1287548.0581400001</v>
          </cell>
          <cell r="R189">
            <v>443908.75660999998</v>
          </cell>
          <cell r="S189">
            <v>997887.31663999998</v>
          </cell>
          <cell r="T189">
            <v>3798866.1599599998</v>
          </cell>
          <cell r="Y189" t="str">
            <v>Oct</v>
          </cell>
          <cell r="Z189">
            <v>-3633252.0492999996</v>
          </cell>
          <cell r="AA189">
            <v>3798866.1599599998</v>
          </cell>
          <cell r="AB189">
            <v>95462.169219999982</v>
          </cell>
          <cell r="AD189">
            <v>261076.27988000022</v>
          </cell>
        </row>
        <row r="190">
          <cell r="C190" t="str">
            <v>Nov</v>
          </cell>
          <cell r="D190">
            <v>208198.81092000002</v>
          </cell>
          <cell r="E190">
            <v>559076.38533000008</v>
          </cell>
          <cell r="F190">
            <v>1768245.15338</v>
          </cell>
          <cell r="G190">
            <v>767229.21057999996</v>
          </cell>
          <cell r="I190">
            <v>3302749.5602100003</v>
          </cell>
          <cell r="O190" t="str">
            <v>Nov</v>
          </cell>
          <cell r="P190">
            <v>1323783.1067000004</v>
          </cell>
          <cell r="Q190">
            <v>1368255.0678600001</v>
          </cell>
          <cell r="R190">
            <v>458779.46885999996</v>
          </cell>
          <cell r="S190">
            <v>941780.43950999994</v>
          </cell>
          <cell r="T190">
            <v>4092598.08293</v>
          </cell>
          <cell r="Y190" t="str">
            <v>Nov</v>
          </cell>
          <cell r="Z190">
            <v>-4006137.2416499997</v>
          </cell>
          <cell r="AA190">
            <v>4092598.08293</v>
          </cell>
          <cell r="AB190">
            <v>2807.0038699999859</v>
          </cell>
          <cell r="AD190">
            <v>89267.84515000027</v>
          </cell>
        </row>
        <row r="191">
          <cell r="C191" t="str">
            <v>Dic*</v>
          </cell>
          <cell r="D191">
            <v>218331.27782000002</v>
          </cell>
          <cell r="E191">
            <v>605667.1873300001</v>
          </cell>
          <cell r="F191">
            <v>1939515.6369</v>
          </cell>
          <cell r="G191">
            <v>848855.76094999991</v>
          </cell>
          <cell r="I191">
            <v>3612369.8630000004</v>
          </cell>
          <cell r="O191" t="str">
            <v>Dic*</v>
          </cell>
          <cell r="P191">
            <v>1649391.1537300004</v>
          </cell>
          <cell r="Q191">
            <v>1472688.22083</v>
          </cell>
          <cell r="R191">
            <v>313145.07629</v>
          </cell>
          <cell r="S191">
            <v>1281444.6990799999</v>
          </cell>
          <cell r="T191">
            <v>4716669.1499300003</v>
          </cell>
          <cell r="Y191" t="str">
            <v>Dic*</v>
          </cell>
          <cell r="Z191">
            <v>-4710923.4390799999</v>
          </cell>
          <cell r="AA191">
            <v>4716669.1499300003</v>
          </cell>
          <cell r="AB191">
            <v>-21036.958130000014</v>
          </cell>
          <cell r="AD191">
            <v>-15291.247279999632</v>
          </cell>
        </row>
        <row r="192">
          <cell r="B192" t="str">
            <v>1998 (p)</v>
          </cell>
          <cell r="C192" t="str">
            <v>Ene</v>
          </cell>
          <cell r="D192">
            <v>10350.36</v>
          </cell>
          <cell r="E192">
            <v>38654.15</v>
          </cell>
          <cell r="F192">
            <v>141359.57999999999</v>
          </cell>
          <cell r="G192">
            <v>64620.83</v>
          </cell>
          <cell r="I192">
            <v>254984.93</v>
          </cell>
          <cell r="N192" t="str">
            <v>1998 (p)</v>
          </cell>
          <cell r="O192" t="str">
            <v>Ene</v>
          </cell>
          <cell r="P192">
            <v>-31332.01</v>
          </cell>
          <cell r="Q192">
            <v>99502.02</v>
          </cell>
          <cell r="R192">
            <v>20191.490000000002</v>
          </cell>
          <cell r="S192">
            <v>74486.600000000006</v>
          </cell>
          <cell r="T192">
            <v>162848.10999999999</v>
          </cell>
          <cell r="X192" t="str">
            <v>1998 (p)</v>
          </cell>
          <cell r="Y192" t="str">
            <v>Ene</v>
          </cell>
          <cell r="Z192">
            <v>-348426.18</v>
          </cell>
          <cell r="AA192">
            <v>162848.10999999999</v>
          </cell>
          <cell r="AB192">
            <v>51421.14</v>
          </cell>
          <cell r="AD192">
            <v>-134156.93</v>
          </cell>
        </row>
        <row r="193">
          <cell r="C193" t="str">
            <v>Feb</v>
          </cell>
          <cell r="D193">
            <v>21244.04</v>
          </cell>
          <cell r="E193">
            <v>76723.61</v>
          </cell>
          <cell r="F193">
            <v>317102.78000000003</v>
          </cell>
          <cell r="G193">
            <v>149456.01</v>
          </cell>
          <cell r="I193">
            <v>564526.43999999994</v>
          </cell>
          <cell r="O193" t="str">
            <v>Feb</v>
          </cell>
          <cell r="P193">
            <v>-187804.52000000002</v>
          </cell>
          <cell r="Q193">
            <v>76123.06</v>
          </cell>
          <cell r="R193">
            <v>95250.08</v>
          </cell>
          <cell r="S193">
            <v>302900.09999999998</v>
          </cell>
          <cell r="T193">
            <v>286468.73</v>
          </cell>
          <cell r="Y193" t="str">
            <v>Feb</v>
          </cell>
          <cell r="Z193">
            <v>-850751.7</v>
          </cell>
          <cell r="AA193">
            <v>286468.73</v>
          </cell>
          <cell r="AB193">
            <v>46867.25</v>
          </cell>
          <cell r="AD193">
            <v>-517415.72</v>
          </cell>
        </row>
        <row r="194">
          <cell r="C194" t="str">
            <v>Mar</v>
          </cell>
          <cell r="D194">
            <v>34378.949999999997</v>
          </cell>
          <cell r="E194">
            <v>117615.58</v>
          </cell>
          <cell r="F194">
            <v>515313.42000000004</v>
          </cell>
          <cell r="G194">
            <v>202904.96000000002</v>
          </cell>
          <cell r="I194">
            <v>870212.90999999992</v>
          </cell>
          <cell r="O194" t="str">
            <v>Mar</v>
          </cell>
          <cell r="P194">
            <v>-241205.73</v>
          </cell>
          <cell r="Q194">
            <v>382864.25</v>
          </cell>
          <cell r="R194">
            <v>207646.13</v>
          </cell>
          <cell r="S194">
            <v>333711.06999999995</v>
          </cell>
          <cell r="T194">
            <v>683015.72</v>
          </cell>
          <cell r="Y194" t="str">
            <v>Mar</v>
          </cell>
          <cell r="Z194">
            <v>-1214914.22</v>
          </cell>
          <cell r="AA194">
            <v>683015.72</v>
          </cell>
          <cell r="AB194">
            <v>-484.0199999999968</v>
          </cell>
          <cell r="AD194">
            <v>-532382.52</v>
          </cell>
        </row>
        <row r="195">
          <cell r="C195" t="str">
            <v>Abr</v>
          </cell>
          <cell r="D195">
            <v>45691.77</v>
          </cell>
          <cell r="E195">
            <v>138120.21</v>
          </cell>
          <cell r="F195">
            <v>647397.56000000006</v>
          </cell>
          <cell r="G195">
            <v>261410.97000000003</v>
          </cell>
          <cell r="I195">
            <v>1092620.51</v>
          </cell>
          <cell r="O195" t="str">
            <v>Abr</v>
          </cell>
          <cell r="P195">
            <v>-101338.11000000002</v>
          </cell>
          <cell r="Q195">
            <v>384726.55</v>
          </cell>
          <cell r="R195">
            <v>125445.43000000001</v>
          </cell>
          <cell r="S195">
            <v>694481.02</v>
          </cell>
          <cell r="T195">
            <v>1103314.8899999999</v>
          </cell>
          <cell r="Y195" t="str">
            <v>Abr</v>
          </cell>
          <cell r="Z195">
            <v>-1652321.74</v>
          </cell>
          <cell r="AA195">
            <v>1103314.8899999999</v>
          </cell>
          <cell r="AB195">
            <v>45771.350000000006</v>
          </cell>
          <cell r="AD195">
            <v>-503235.50000000012</v>
          </cell>
        </row>
        <row r="196">
          <cell r="C196" t="str">
            <v>May</v>
          </cell>
          <cell r="D196">
            <v>56991.069999999992</v>
          </cell>
          <cell r="E196">
            <v>180965.55</v>
          </cell>
          <cell r="F196">
            <v>793736.15</v>
          </cell>
          <cell r="G196">
            <v>326240.98000000004</v>
          </cell>
          <cell r="I196">
            <v>1357933.75</v>
          </cell>
          <cell r="O196" t="str">
            <v>May</v>
          </cell>
          <cell r="P196">
            <v>-180655.87</v>
          </cell>
          <cell r="Q196">
            <v>501665.25</v>
          </cell>
          <cell r="R196">
            <v>126898.19</v>
          </cell>
          <cell r="S196">
            <v>750528.39</v>
          </cell>
          <cell r="T196">
            <v>1198435.96</v>
          </cell>
          <cell r="Y196" t="str">
            <v>May</v>
          </cell>
          <cell r="Z196">
            <v>-1959059.9</v>
          </cell>
          <cell r="AA196">
            <v>1198435.96</v>
          </cell>
          <cell r="AB196">
            <v>36232.850000000006</v>
          </cell>
          <cell r="AD196">
            <v>-724391.09</v>
          </cell>
        </row>
        <row r="197">
          <cell r="C197" t="str">
            <v>Jun</v>
          </cell>
          <cell r="D197">
            <v>65533.19999999999</v>
          </cell>
          <cell r="E197">
            <v>220281.28999999998</v>
          </cell>
          <cell r="F197">
            <v>1010223.31</v>
          </cell>
          <cell r="G197">
            <v>399572.02</v>
          </cell>
          <cell r="I197">
            <v>1695609.82</v>
          </cell>
          <cell r="O197" t="str">
            <v>Jun</v>
          </cell>
          <cell r="P197">
            <v>64688.100000000006</v>
          </cell>
          <cell r="Q197">
            <v>547418.47</v>
          </cell>
          <cell r="R197">
            <v>225928.15000000002</v>
          </cell>
          <cell r="S197">
            <v>514494.29000000004</v>
          </cell>
          <cell r="T197">
            <v>1352529.01</v>
          </cell>
          <cell r="Y197" t="str">
            <v>Jun</v>
          </cell>
          <cell r="Z197">
            <v>-2223950.16</v>
          </cell>
          <cell r="AA197">
            <v>1352529.01</v>
          </cell>
          <cell r="AB197">
            <v>24589.910000000003</v>
          </cell>
          <cell r="AD197">
            <v>-846831.24000000011</v>
          </cell>
        </row>
        <row r="198">
          <cell r="C198" t="str">
            <v>Jul</v>
          </cell>
          <cell r="D198">
            <v>78838.62999999999</v>
          </cell>
          <cell r="E198">
            <v>265182.84999999998</v>
          </cell>
          <cell r="F198">
            <v>1183246.22</v>
          </cell>
          <cell r="G198">
            <v>473331.44</v>
          </cell>
          <cell r="I198">
            <v>2000599.1300000001</v>
          </cell>
          <cell r="O198" t="str">
            <v>Jul</v>
          </cell>
          <cell r="P198">
            <v>168836.02000000002</v>
          </cell>
          <cell r="Q198">
            <v>614837.80999999994</v>
          </cell>
          <cell r="R198">
            <v>248525.44000000003</v>
          </cell>
          <cell r="S198">
            <v>719687.84000000008</v>
          </cell>
          <cell r="T198">
            <v>1751887.1099999999</v>
          </cell>
          <cell r="Y198" t="str">
            <v>Jul</v>
          </cell>
          <cell r="Z198">
            <v>-2582799.23</v>
          </cell>
          <cell r="AA198">
            <v>1751887.1099999999</v>
          </cell>
          <cell r="AB198">
            <v>3826.760000000002</v>
          </cell>
          <cell r="AD198">
            <v>-827085.3600000001</v>
          </cell>
        </row>
        <row r="199">
          <cell r="C199" t="str">
            <v>Ago</v>
          </cell>
          <cell r="D199">
            <v>93753.889999999985</v>
          </cell>
          <cell r="E199">
            <v>303172.76999999996</v>
          </cell>
          <cell r="F199">
            <v>1349105.51</v>
          </cell>
          <cell r="G199">
            <v>534363.61</v>
          </cell>
          <cell r="I199">
            <v>2280395.77</v>
          </cell>
          <cell r="O199" t="str">
            <v>Ago</v>
          </cell>
          <cell r="P199">
            <v>191294.78000000003</v>
          </cell>
          <cell r="Q199">
            <v>738646.66999999993</v>
          </cell>
          <cell r="R199">
            <v>343395.31000000006</v>
          </cell>
          <cell r="S199">
            <v>739080.54</v>
          </cell>
          <cell r="T199">
            <v>2012417.2999999998</v>
          </cell>
          <cell r="Y199" t="str">
            <v>Ago</v>
          </cell>
          <cell r="Z199">
            <v>-3068529.67</v>
          </cell>
          <cell r="AA199">
            <v>2012417.2999999998</v>
          </cell>
          <cell r="AB199">
            <v>84435.799999999988</v>
          </cell>
          <cell r="AD199">
            <v>-971676.57000000007</v>
          </cell>
        </row>
        <row r="200">
          <cell r="C200" t="str">
            <v>Sep</v>
          </cell>
          <cell r="D200">
            <v>109866.19999999998</v>
          </cell>
          <cell r="E200">
            <v>344713.44999999995</v>
          </cell>
          <cell r="F200">
            <v>1508029.15</v>
          </cell>
          <cell r="G200">
            <v>621842.75</v>
          </cell>
          <cell r="I200">
            <v>2584451.54</v>
          </cell>
          <cell r="O200" t="str">
            <v>Sep</v>
          </cell>
          <cell r="P200">
            <v>229933.13000000003</v>
          </cell>
          <cell r="Q200">
            <v>710635.41999999993</v>
          </cell>
          <cell r="R200">
            <v>448879.18000000005</v>
          </cell>
          <cell r="S200">
            <v>855974.09000000008</v>
          </cell>
          <cell r="T200">
            <v>2245421.8299999996</v>
          </cell>
          <cell r="Y200" t="str">
            <v>Sep</v>
          </cell>
          <cell r="Z200">
            <v>-3613164.45</v>
          </cell>
          <cell r="AA200">
            <v>2245421.8299999996</v>
          </cell>
          <cell r="AB200">
            <v>214752.63999999998</v>
          </cell>
          <cell r="AD200">
            <v>-1152989.9800000007</v>
          </cell>
        </row>
        <row r="201">
          <cell r="C201" t="str">
            <v>Oct</v>
          </cell>
          <cell r="D201">
            <v>128413.39999999998</v>
          </cell>
          <cell r="E201">
            <v>392090.58999999997</v>
          </cell>
          <cell r="F201">
            <v>1727095.63</v>
          </cell>
          <cell r="G201">
            <v>776207.8</v>
          </cell>
          <cell r="I201">
            <v>3023807.42</v>
          </cell>
          <cell r="O201" t="str">
            <v>Oct</v>
          </cell>
          <cell r="P201">
            <v>149970.61000000004</v>
          </cell>
          <cell r="Q201">
            <v>991706.65999999992</v>
          </cell>
          <cell r="R201">
            <v>486233.79000000004</v>
          </cell>
          <cell r="S201">
            <v>828116.79</v>
          </cell>
          <cell r="T201">
            <v>2456027.8499999996</v>
          </cell>
          <cell r="Y201" t="str">
            <v>Oct</v>
          </cell>
          <cell r="Z201">
            <v>-3877528.97</v>
          </cell>
          <cell r="AA201">
            <v>2456027.8499999996</v>
          </cell>
          <cell r="AB201">
            <v>242163.68999999997</v>
          </cell>
          <cell r="AD201">
            <v>-1179337.4300000006</v>
          </cell>
        </row>
        <row r="202">
          <cell r="C202" t="str">
            <v>Nov</v>
          </cell>
          <cell r="D202">
            <v>152728.08999999997</v>
          </cell>
          <cell r="E202">
            <v>436360.52999999997</v>
          </cell>
          <cell r="F202">
            <v>1911148.2399999998</v>
          </cell>
          <cell r="G202">
            <v>873392.6100000001</v>
          </cell>
          <cell r="I202">
            <v>3373629.4699999997</v>
          </cell>
          <cell r="O202" t="str">
            <v>Nov</v>
          </cell>
          <cell r="P202">
            <v>247651.97000000003</v>
          </cell>
          <cell r="Q202">
            <v>1060046.92</v>
          </cell>
          <cell r="R202">
            <v>500718.75000000006</v>
          </cell>
          <cell r="S202">
            <v>868916.32000000007</v>
          </cell>
          <cell r="T202">
            <v>2677333.9699999997</v>
          </cell>
          <cell r="Y202" t="str">
            <v>Nov</v>
          </cell>
          <cell r="Z202">
            <v>-4004351.4400000004</v>
          </cell>
          <cell r="AA202">
            <v>2677333.9699999997</v>
          </cell>
          <cell r="AB202">
            <v>120428.27999999997</v>
          </cell>
          <cell r="AD202">
            <v>-1206589.1900000006</v>
          </cell>
        </row>
        <row r="203">
          <cell r="C203" t="str">
            <v>Dic*</v>
          </cell>
          <cell r="D203">
            <v>169668.12999999998</v>
          </cell>
          <cell r="E203">
            <v>496315.29</v>
          </cell>
          <cell r="F203">
            <v>2119010.5099999998</v>
          </cell>
          <cell r="G203">
            <v>932815.71000000008</v>
          </cell>
          <cell r="I203">
            <v>3717809.6399999997</v>
          </cell>
          <cell r="O203" t="str">
            <v>Dic*</v>
          </cell>
          <cell r="P203">
            <v>417783.20000000007</v>
          </cell>
          <cell r="Q203">
            <v>1334133.9099999999</v>
          </cell>
          <cell r="R203">
            <v>534844.37000000011</v>
          </cell>
          <cell r="S203">
            <v>644844.19000000006</v>
          </cell>
          <cell r="T203">
            <v>2931605.69</v>
          </cell>
          <cell r="Y203" t="str">
            <v>Dic*</v>
          </cell>
          <cell r="Z203">
            <v>-4270342.7100000009</v>
          </cell>
          <cell r="AA203">
            <v>2931605.69</v>
          </cell>
          <cell r="AB203">
            <v>161486.69999999995</v>
          </cell>
          <cell r="AD203">
            <v>-1177250.320000001</v>
          </cell>
        </row>
        <row r="217">
          <cell r="B217" t="str">
            <v>Cuadro II-3C</v>
          </cell>
          <cell r="N217" t="str">
            <v>Cuadro II-4C</v>
          </cell>
          <cell r="X217" t="str">
            <v>Cuadro II-5C</v>
          </cell>
        </row>
        <row r="219">
          <cell r="B219" t="str">
            <v>REINTEGROS POR SERVICIOS FINANCIEROS Y NO FINANCIEROS</v>
          </cell>
          <cell r="N219" t="str">
            <v>CUENTA DE CAPITAL</v>
          </cell>
          <cell r="X219" t="str">
            <v>BALANZA CAMBIARIA</v>
          </cell>
        </row>
        <row r="221">
          <cell r="B221" t="str">
            <v>(Promedios móviles de orden 6)</v>
          </cell>
          <cell r="N221" t="str">
            <v>(Promedios móviles de órden 6)</v>
          </cell>
          <cell r="X221" t="str">
            <v>(Promedios móviles de orden 6)</v>
          </cell>
        </row>
        <row r="223">
          <cell r="G223" t="str">
            <v xml:space="preserve">             (Miles de dólares)</v>
          </cell>
          <cell r="S223" t="str">
            <v xml:space="preserve">                          (Miles de dólares)</v>
          </cell>
          <cell r="AB223" t="str">
            <v xml:space="preserve">                                 (Miles de dólares)</v>
          </cell>
        </row>
        <row r="224">
          <cell r="B224" t="str">
            <v>Período</v>
          </cell>
          <cell r="D224" t="str">
            <v>Turismo</v>
          </cell>
          <cell r="E224" t="str">
            <v>Transferencias</v>
          </cell>
          <cell r="F224" t="str">
            <v>Otros servicios</v>
          </cell>
          <cell r="G224" t="str">
            <v>Servicios</v>
          </cell>
          <cell r="I224" t="str">
            <v>Servicios</v>
          </cell>
          <cell r="N224" t="str">
            <v>Período</v>
          </cell>
          <cell r="P224" t="str">
            <v>Sector</v>
          </cell>
          <cell r="Q224" t="str">
            <v>Inversión</v>
          </cell>
          <cell r="R224" t="str">
            <v>Sector</v>
          </cell>
          <cell r="S224" t="str">
            <v>Operaciones</v>
          </cell>
          <cell r="T224" t="str">
            <v>Financiación</v>
          </cell>
          <cell r="Y224" t="str">
            <v>Período</v>
          </cell>
          <cell r="Z224" t="str">
            <v>Superávit o</v>
          </cell>
          <cell r="AA224" t="str">
            <v xml:space="preserve">  Financiación</v>
          </cell>
          <cell r="AB224" t="str">
            <v>Causaciones</v>
          </cell>
          <cell r="AD224" t="str">
            <v>Var. reservas</v>
          </cell>
        </row>
        <row r="225">
          <cell r="E225" t="str">
            <v>e ingresos</v>
          </cell>
          <cell r="F225" t="str">
            <v>no financieros</v>
          </cell>
          <cell r="G225" t="str">
            <v>financieros</v>
          </cell>
          <cell r="I225" t="str">
            <v>totales</v>
          </cell>
          <cell r="P225" t="str">
            <v>privado¹</v>
          </cell>
          <cell r="Q225" t="str">
            <v>extranjera</v>
          </cell>
          <cell r="R225" t="str">
            <v>oficial¹</v>
          </cell>
          <cell r="S225" t="str">
            <v>especiales²</v>
          </cell>
          <cell r="T225" t="str">
            <v>neta</v>
          </cell>
          <cell r="Z225" t="str">
            <v>déficit en</v>
          </cell>
          <cell r="AA225" t="str">
            <v>neta</v>
          </cell>
          <cell r="AB225" t="str">
            <v>valuac. y prov.</v>
          </cell>
          <cell r="AD225" t="str">
            <v>netas</v>
          </cell>
        </row>
        <row r="226">
          <cell r="E226" t="str">
            <v>personales</v>
          </cell>
          <cell r="Q226" t="str">
            <v>neta</v>
          </cell>
          <cell r="Z226" t="str">
            <v>Cta. Cte.</v>
          </cell>
        </row>
        <row r="227">
          <cell r="C227" t="str">
            <v>Ene/92</v>
          </cell>
          <cell r="D227">
            <v>53575.166666666664</v>
          </cell>
          <cell r="E227">
            <v>131550.16666666666</v>
          </cell>
          <cell r="F227">
            <v>30883.833333333332</v>
          </cell>
          <cell r="G227">
            <v>31412</v>
          </cell>
          <cell r="I227">
            <v>247421.16666666666</v>
          </cell>
          <cell r="O227" t="str">
            <v>Ene/92</v>
          </cell>
          <cell r="P227">
            <v>1068.8333333333528</v>
          </cell>
          <cell r="Q227" t="e">
            <v>#DIV/0!</v>
          </cell>
          <cell r="R227" t="e">
            <v>#DIV/0!</v>
          </cell>
          <cell r="S227" t="e">
            <v>#DIV/0!</v>
          </cell>
          <cell r="T227" t="e">
            <v>#DIV/0!</v>
          </cell>
          <cell r="Y227" t="str">
            <v>Ene/92</v>
          </cell>
          <cell r="Z227" t="e">
            <v>#DIV/0!</v>
          </cell>
          <cell r="AA227" t="e">
            <v>#DIV/0!</v>
          </cell>
          <cell r="AB227" t="e">
            <v>#DIV/0!</v>
          </cell>
          <cell r="AD227" t="e">
            <v>#DIV/0!</v>
          </cell>
        </row>
        <row r="228">
          <cell r="C228" t="str">
            <v>Feb</v>
          </cell>
          <cell r="D228">
            <v>63191.5</v>
          </cell>
          <cell r="E228">
            <v>135052.16666666666</v>
          </cell>
          <cell r="F228">
            <v>33550.5</v>
          </cell>
          <cell r="G228">
            <v>32293.166666666668</v>
          </cell>
          <cell r="I228">
            <v>264087.33333333331</v>
          </cell>
          <cell r="O228" t="str">
            <v>Feb</v>
          </cell>
          <cell r="P228">
            <v>1068.8333333333528</v>
          </cell>
          <cell r="Q228" t="e">
            <v>#DIV/0!</v>
          </cell>
          <cell r="R228" t="e">
            <v>#DIV/0!</v>
          </cell>
          <cell r="S228" t="e">
            <v>#DIV/0!</v>
          </cell>
          <cell r="T228" t="e">
            <v>#DIV/0!</v>
          </cell>
          <cell r="Y228" t="str">
            <v>Feb</v>
          </cell>
          <cell r="Z228" t="e">
            <v>#DIV/0!</v>
          </cell>
          <cell r="AA228" t="e">
            <v>#DIV/0!</v>
          </cell>
          <cell r="AB228" t="e">
            <v>#DIV/0!</v>
          </cell>
          <cell r="AD228" t="e">
            <v>#DIV/0!</v>
          </cell>
        </row>
        <row r="229">
          <cell r="C229" t="str">
            <v>Mar</v>
          </cell>
          <cell r="D229">
            <v>75384.5</v>
          </cell>
          <cell r="E229">
            <v>134736</v>
          </cell>
          <cell r="F229">
            <v>34344.666666666664</v>
          </cell>
          <cell r="G229">
            <v>32894.833333333336</v>
          </cell>
          <cell r="I229">
            <v>277360</v>
          </cell>
          <cell r="O229" t="str">
            <v>Mar</v>
          </cell>
          <cell r="P229">
            <v>1068.8333333333528</v>
          </cell>
          <cell r="Q229" t="e">
            <v>#DIV/0!</v>
          </cell>
          <cell r="R229" t="e">
            <v>#DIV/0!</v>
          </cell>
          <cell r="S229" t="e">
            <v>#DIV/0!</v>
          </cell>
          <cell r="T229" t="e">
            <v>#DIV/0!</v>
          </cell>
          <cell r="Y229" t="str">
            <v>Mar</v>
          </cell>
          <cell r="Z229" t="e">
            <v>#DIV/0!</v>
          </cell>
          <cell r="AA229" t="e">
            <v>#DIV/0!</v>
          </cell>
          <cell r="AB229" t="e">
            <v>#DIV/0!</v>
          </cell>
          <cell r="AD229" t="e">
            <v>#DIV/0!</v>
          </cell>
        </row>
        <row r="230">
          <cell r="C230" t="str">
            <v>Abr</v>
          </cell>
          <cell r="D230">
            <v>77646.166666666672</v>
          </cell>
          <cell r="E230">
            <v>133344.66666666666</v>
          </cell>
          <cell r="F230">
            <v>31694.166666666668</v>
          </cell>
          <cell r="G230">
            <v>30014.666666666668</v>
          </cell>
          <cell r="I230">
            <v>272699.66666666669</v>
          </cell>
          <cell r="O230" t="str">
            <v>Abr</v>
          </cell>
          <cell r="P230">
            <v>1949</v>
          </cell>
          <cell r="Q230" t="e">
            <v>#DIV/0!</v>
          </cell>
          <cell r="R230" t="e">
            <v>#DIV/0!</v>
          </cell>
          <cell r="S230" t="e">
            <v>#DIV/0!</v>
          </cell>
          <cell r="T230" t="e">
            <v>#DIV/0!</v>
          </cell>
          <cell r="Y230" t="str">
            <v>Abr</v>
          </cell>
          <cell r="Z230" t="e">
            <v>#DIV/0!</v>
          </cell>
          <cell r="AA230" t="e">
            <v>#DIV/0!</v>
          </cell>
          <cell r="AB230" t="e">
            <v>#DIV/0!</v>
          </cell>
          <cell r="AD230" t="e">
            <v>#DIV/0!</v>
          </cell>
        </row>
        <row r="231">
          <cell r="C231" t="str">
            <v>May</v>
          </cell>
          <cell r="D231">
            <v>77531.166666666672</v>
          </cell>
          <cell r="E231">
            <v>150378.66666666666</v>
          </cell>
          <cell r="F231">
            <v>32094.833333333332</v>
          </cell>
          <cell r="G231">
            <v>30723.833333333332</v>
          </cell>
          <cell r="I231">
            <v>290728.5</v>
          </cell>
          <cell r="O231" t="str">
            <v>May</v>
          </cell>
          <cell r="P231">
            <v>1366.5</v>
          </cell>
          <cell r="Q231" t="e">
            <v>#DIV/0!</v>
          </cell>
          <cell r="R231" t="e">
            <v>#DIV/0!</v>
          </cell>
          <cell r="S231" t="e">
            <v>#DIV/0!</v>
          </cell>
          <cell r="T231" t="e">
            <v>#DIV/0!</v>
          </cell>
          <cell r="Y231" t="str">
            <v>May</v>
          </cell>
          <cell r="Z231" t="e">
            <v>#DIV/0!</v>
          </cell>
          <cell r="AA231" t="e">
            <v>#DIV/0!</v>
          </cell>
          <cell r="AB231" t="e">
            <v>#DIV/0!</v>
          </cell>
          <cell r="AD231" t="e">
            <v>#DIV/0!</v>
          </cell>
        </row>
        <row r="232">
          <cell r="C232" t="str">
            <v>Jun</v>
          </cell>
          <cell r="D232">
            <v>79363.333333333328</v>
          </cell>
          <cell r="E232">
            <v>161824.33333333334</v>
          </cell>
          <cell r="F232">
            <v>30333.333333333332</v>
          </cell>
          <cell r="G232">
            <v>32161.333333333332</v>
          </cell>
          <cell r="I232">
            <v>303682.33333333331</v>
          </cell>
          <cell r="O232" t="str">
            <v>Jun</v>
          </cell>
          <cell r="P232">
            <v>0</v>
          </cell>
          <cell r="Q232" t="e">
            <v>#DIV/0!</v>
          </cell>
          <cell r="R232" t="e">
            <v>#DIV/0!</v>
          </cell>
          <cell r="S232" t="e">
            <v>#DIV/0!</v>
          </cell>
          <cell r="T232" t="e">
            <v>#DIV/0!</v>
          </cell>
          <cell r="Y232" t="str">
            <v>Jun</v>
          </cell>
          <cell r="Z232" t="e">
            <v>#DIV/0!</v>
          </cell>
          <cell r="AA232" t="e">
            <v>#DIV/0!</v>
          </cell>
          <cell r="AB232" t="e">
            <v>#DIV/0!</v>
          </cell>
          <cell r="AD232" t="e">
            <v>#DIV/0!</v>
          </cell>
        </row>
        <row r="233">
          <cell r="C233" t="str">
            <v>Jul</v>
          </cell>
          <cell r="D233">
            <v>72166</v>
          </cell>
          <cell r="E233">
            <v>161319.16666666666</v>
          </cell>
          <cell r="F233">
            <v>30033.333333333332</v>
          </cell>
          <cell r="G233">
            <v>31772.5</v>
          </cell>
          <cell r="I233">
            <v>295291</v>
          </cell>
          <cell r="O233" t="str">
            <v>Jul</v>
          </cell>
          <cell r="P233">
            <v>0</v>
          </cell>
          <cell r="Q233" t="e">
            <v>#DIV/0!</v>
          </cell>
          <cell r="R233" t="e">
            <v>#DIV/0!</v>
          </cell>
          <cell r="S233" t="e">
            <v>#DIV/0!</v>
          </cell>
          <cell r="T233" t="e">
            <v>#DIV/0!</v>
          </cell>
          <cell r="Y233" t="str">
            <v>Jul</v>
          </cell>
          <cell r="Z233" t="e">
            <v>#DIV/0!</v>
          </cell>
          <cell r="AA233" t="e">
            <v>#DIV/0!</v>
          </cell>
          <cell r="AB233" t="e">
            <v>#DIV/0!</v>
          </cell>
          <cell r="AD233" t="e">
            <v>#DIV/0!</v>
          </cell>
        </row>
        <row r="234">
          <cell r="C234" t="str">
            <v>Ago</v>
          </cell>
          <cell r="D234">
            <v>71177</v>
          </cell>
          <cell r="E234">
            <v>153532.33333333334</v>
          </cell>
          <cell r="F234">
            <v>29366.666666666668</v>
          </cell>
          <cell r="G234">
            <v>31434.666666666668</v>
          </cell>
          <cell r="I234">
            <v>285510.66666666669</v>
          </cell>
          <cell r="O234" t="str">
            <v>Ago</v>
          </cell>
          <cell r="P234">
            <v>0</v>
          </cell>
          <cell r="Q234" t="e">
            <v>#DIV/0!</v>
          </cell>
          <cell r="R234" t="e">
            <v>#DIV/0!</v>
          </cell>
          <cell r="S234" t="e">
            <v>#DIV/0!</v>
          </cell>
          <cell r="T234" t="e">
            <v>#DIV/0!</v>
          </cell>
          <cell r="Y234" t="str">
            <v>Ago</v>
          </cell>
          <cell r="Z234" t="e">
            <v>#DIV/0!</v>
          </cell>
          <cell r="AA234" t="e">
            <v>#DIV/0!</v>
          </cell>
          <cell r="AB234" t="e">
            <v>#DIV/0!</v>
          </cell>
          <cell r="AD234" t="e">
            <v>#DIV/0!</v>
          </cell>
        </row>
        <row r="235">
          <cell r="C235" t="str">
            <v>Sep</v>
          </cell>
          <cell r="D235">
            <v>72581.833333333328</v>
          </cell>
          <cell r="E235">
            <v>143882</v>
          </cell>
          <cell r="F235">
            <v>30783.333333333332</v>
          </cell>
          <cell r="G235">
            <v>31608.333333333332</v>
          </cell>
          <cell r="I235">
            <v>278855.5</v>
          </cell>
          <cell r="O235" t="str">
            <v>Sep</v>
          </cell>
          <cell r="P235">
            <v>0</v>
          </cell>
          <cell r="Q235" t="e">
            <v>#DIV/0!</v>
          </cell>
          <cell r="R235" t="e">
            <v>#DIV/0!</v>
          </cell>
          <cell r="S235" t="e">
            <v>#DIV/0!</v>
          </cell>
          <cell r="T235" t="e">
            <v>#DIV/0!</v>
          </cell>
          <cell r="Y235" t="str">
            <v>Sep</v>
          </cell>
          <cell r="Z235" t="e">
            <v>#DIV/0!</v>
          </cell>
          <cell r="AA235" t="e">
            <v>#DIV/0!</v>
          </cell>
          <cell r="AB235" t="e">
            <v>#DIV/0!</v>
          </cell>
          <cell r="AD235" t="e">
            <v>#DIV/0!</v>
          </cell>
        </row>
        <row r="236">
          <cell r="C236" t="str">
            <v>Oct</v>
          </cell>
          <cell r="D236">
            <v>64417.5</v>
          </cell>
          <cell r="E236">
            <v>132319.66666666666</v>
          </cell>
          <cell r="F236">
            <v>35583.333333333336</v>
          </cell>
          <cell r="G236">
            <v>33916.5</v>
          </cell>
          <cell r="I236">
            <v>266237</v>
          </cell>
          <cell r="O236" t="str">
            <v>Oct</v>
          </cell>
          <cell r="P236">
            <v>0</v>
          </cell>
          <cell r="Q236" t="e">
            <v>#DIV/0!</v>
          </cell>
          <cell r="R236" t="e">
            <v>#DIV/0!</v>
          </cell>
          <cell r="S236" t="e">
            <v>#DIV/0!</v>
          </cell>
          <cell r="T236" t="e">
            <v>#DIV/0!</v>
          </cell>
          <cell r="Y236" t="str">
            <v>Oct</v>
          </cell>
          <cell r="Z236" t="e">
            <v>#DIV/0!</v>
          </cell>
          <cell r="AA236" t="e">
            <v>#DIV/0!</v>
          </cell>
          <cell r="AB236" t="e">
            <v>#DIV/0!</v>
          </cell>
          <cell r="AD236" t="e">
            <v>#DIV/0!</v>
          </cell>
        </row>
        <row r="237">
          <cell r="C237" t="str">
            <v>Nov</v>
          </cell>
          <cell r="D237">
            <v>59785.833333333336</v>
          </cell>
          <cell r="E237">
            <v>114487.16666666667</v>
          </cell>
          <cell r="F237">
            <v>37866.666666666664</v>
          </cell>
          <cell r="G237">
            <v>33924.166666666664</v>
          </cell>
          <cell r="I237">
            <v>246063.83333333334</v>
          </cell>
          <cell r="O237" t="str">
            <v>Nov</v>
          </cell>
          <cell r="P237">
            <v>0</v>
          </cell>
          <cell r="Q237" t="e">
            <v>#DIV/0!</v>
          </cell>
          <cell r="R237" t="e">
            <v>#DIV/0!</v>
          </cell>
          <cell r="S237" t="e">
            <v>#DIV/0!</v>
          </cell>
          <cell r="T237" t="e">
            <v>#DIV/0!</v>
          </cell>
          <cell r="Y237" t="str">
            <v>Nov</v>
          </cell>
          <cell r="Z237" t="e">
            <v>#DIV/0!</v>
          </cell>
          <cell r="AA237" t="e">
            <v>#DIV/0!</v>
          </cell>
          <cell r="AB237" t="e">
            <v>#DIV/0!</v>
          </cell>
          <cell r="AD237" t="e">
            <v>#DIV/0!</v>
          </cell>
        </row>
        <row r="238">
          <cell r="C238" t="str">
            <v>Dic</v>
          </cell>
          <cell r="D238">
            <v>53534.166666666664</v>
          </cell>
          <cell r="E238">
            <v>103653.16666666667</v>
          </cell>
          <cell r="F238">
            <v>39150</v>
          </cell>
          <cell r="G238">
            <v>33813.833333333336</v>
          </cell>
          <cell r="I238">
            <v>230151.16666666666</v>
          </cell>
          <cell r="O238" t="str">
            <v>Dic</v>
          </cell>
          <cell r="P238">
            <v>0</v>
          </cell>
          <cell r="Q238" t="e">
            <v>#DIV/0!</v>
          </cell>
          <cell r="R238" t="e">
            <v>#DIV/0!</v>
          </cell>
          <cell r="S238" t="e">
            <v>#DIV/0!</v>
          </cell>
          <cell r="T238" t="e">
            <v>#DIV/0!</v>
          </cell>
          <cell r="Y238" t="str">
            <v>Dic</v>
          </cell>
          <cell r="Z238" t="e">
            <v>#DIV/0!</v>
          </cell>
          <cell r="AA238" t="e">
            <v>#DIV/0!</v>
          </cell>
          <cell r="AB238" t="e">
            <v>#DIV/0!</v>
          </cell>
          <cell r="AD238" t="e">
            <v>#DIV/0!</v>
          </cell>
        </row>
        <row r="239">
          <cell r="C239" t="str">
            <v>Ene/93</v>
          </cell>
          <cell r="D239">
            <v>48696.541158333333</v>
          </cell>
          <cell r="E239">
            <v>86987.846106666664</v>
          </cell>
          <cell r="F239">
            <v>38816.241943333334</v>
          </cell>
          <cell r="G239">
            <v>29189.576620000003</v>
          </cell>
          <cell r="I239">
            <v>203690.20582833336</v>
          </cell>
          <cell r="O239" t="str">
            <v>Ene/93</v>
          </cell>
          <cell r="P239">
            <v>0</v>
          </cell>
          <cell r="Q239" t="e">
            <v>#DIV/0!</v>
          </cell>
          <cell r="R239" t="e">
            <v>#DIV/0!</v>
          </cell>
          <cell r="S239" t="e">
            <v>#DIV/0!</v>
          </cell>
          <cell r="T239" t="e">
            <v>#DIV/0!</v>
          </cell>
          <cell r="Y239" t="str">
            <v>Ene/93</v>
          </cell>
          <cell r="Z239" t="e">
            <v>#DIV/0!</v>
          </cell>
          <cell r="AA239" t="e">
            <v>#DIV/0!</v>
          </cell>
          <cell r="AB239" t="e">
            <v>#DIV/0!</v>
          </cell>
          <cell r="AD239" t="e">
            <v>#DIV/0!</v>
          </cell>
        </row>
        <row r="240">
          <cell r="C240" t="str">
            <v>Feb</v>
          </cell>
          <cell r="D240">
            <v>45140.366728333327</v>
          </cell>
          <cell r="E240">
            <v>87481.538271666665</v>
          </cell>
          <cell r="F240">
            <v>39711.158636666667</v>
          </cell>
          <cell r="G240">
            <v>27177.332476666666</v>
          </cell>
          <cell r="I240">
            <v>199510.39611333332</v>
          </cell>
          <cell r="O240" t="str">
            <v>Feb</v>
          </cell>
          <cell r="P240">
            <v>0</v>
          </cell>
          <cell r="Q240" t="e">
            <v>#DIV/0!</v>
          </cell>
          <cell r="R240" t="e">
            <v>#DIV/0!</v>
          </cell>
          <cell r="S240" t="e">
            <v>#DIV/0!</v>
          </cell>
          <cell r="T240" t="e">
            <v>#DIV/0!</v>
          </cell>
          <cell r="Y240" t="str">
            <v>Feb</v>
          </cell>
          <cell r="Z240" t="e">
            <v>#DIV/0!</v>
          </cell>
          <cell r="AA240" t="e">
            <v>#DIV/0!</v>
          </cell>
          <cell r="AB240" t="e">
            <v>#DIV/0!</v>
          </cell>
          <cell r="AD240" t="e">
            <v>#DIV/0!</v>
          </cell>
        </row>
        <row r="241">
          <cell r="C241" t="str">
            <v>Mar</v>
          </cell>
          <cell r="D241">
            <v>40068.53719333333</v>
          </cell>
          <cell r="E241">
            <v>85784.654876666653</v>
          </cell>
          <cell r="F241">
            <v>41147.758826666664</v>
          </cell>
          <cell r="G241">
            <v>25345.396884999998</v>
          </cell>
          <cell r="I241">
            <v>192346.34778166667</v>
          </cell>
          <cell r="O241" t="str">
            <v>Mar</v>
          </cell>
          <cell r="P241">
            <v>0</v>
          </cell>
          <cell r="Q241" t="e">
            <v>#DIV/0!</v>
          </cell>
          <cell r="R241" t="e">
            <v>#DIV/0!</v>
          </cell>
          <cell r="S241" t="e">
            <v>#DIV/0!</v>
          </cell>
          <cell r="T241" t="e">
            <v>#DIV/0!</v>
          </cell>
          <cell r="Y241" t="str">
            <v>Mar</v>
          </cell>
          <cell r="Z241" t="e">
            <v>#DIV/0!</v>
          </cell>
          <cell r="AA241" t="e">
            <v>#DIV/0!</v>
          </cell>
          <cell r="AB241" t="e">
            <v>#DIV/0!</v>
          </cell>
          <cell r="AD241" t="e">
            <v>#DIV/0!</v>
          </cell>
        </row>
        <row r="242">
          <cell r="C242" t="str">
            <v>Abr</v>
          </cell>
          <cell r="D242">
            <v>45275.376645000004</v>
          </cell>
          <cell r="E242">
            <v>91742.40879833333</v>
          </cell>
          <cell r="F242">
            <v>38254.559215000001</v>
          </cell>
          <cell r="G242">
            <v>23844.748673333335</v>
          </cell>
          <cell r="I242">
            <v>199117.09333166666</v>
          </cell>
          <cell r="O242" t="str">
            <v>Abr</v>
          </cell>
          <cell r="P242">
            <v>0</v>
          </cell>
          <cell r="Q242" t="e">
            <v>#DIV/0!</v>
          </cell>
          <cell r="R242" t="e">
            <v>#DIV/0!</v>
          </cell>
          <cell r="S242" t="e">
            <v>#DIV/0!</v>
          </cell>
          <cell r="T242" t="e">
            <v>#DIV/0!</v>
          </cell>
          <cell r="Y242" t="str">
            <v>Abr</v>
          </cell>
          <cell r="Z242" t="e">
            <v>#DIV/0!</v>
          </cell>
          <cell r="AA242" t="e">
            <v>#DIV/0!</v>
          </cell>
          <cell r="AB242" t="e">
            <v>#DIV/0!</v>
          </cell>
          <cell r="AD242" t="e">
            <v>#DIV/0!</v>
          </cell>
        </row>
        <row r="243">
          <cell r="C243" t="str">
            <v>May</v>
          </cell>
          <cell r="D243">
            <v>53336.531638333334</v>
          </cell>
          <cell r="E243">
            <v>106075.44597</v>
          </cell>
          <cell r="F243">
            <v>39708.389415000005</v>
          </cell>
          <cell r="G243">
            <v>26367.805359999998</v>
          </cell>
          <cell r="I243">
            <v>225488.17238333332</v>
          </cell>
          <cell r="O243" t="str">
            <v>May</v>
          </cell>
          <cell r="P243">
            <v>0</v>
          </cell>
          <cell r="Q243" t="e">
            <v>#DIV/0!</v>
          </cell>
          <cell r="R243" t="e">
            <v>#DIV/0!</v>
          </cell>
          <cell r="S243" t="e">
            <v>#DIV/0!</v>
          </cell>
          <cell r="T243" t="e">
            <v>#DIV/0!</v>
          </cell>
          <cell r="Y243" t="str">
            <v>May</v>
          </cell>
          <cell r="Z243" t="e">
            <v>#DIV/0!</v>
          </cell>
          <cell r="AA243" t="e">
            <v>#DIV/0!</v>
          </cell>
          <cell r="AB243" t="e">
            <v>#DIV/0!</v>
          </cell>
          <cell r="AD243" t="e">
            <v>#DIV/0!</v>
          </cell>
        </row>
        <row r="244">
          <cell r="C244" t="str">
            <v>Jun</v>
          </cell>
          <cell r="D244">
            <v>60823.431783333333</v>
          </cell>
          <cell r="E244">
            <v>118388.17709000001</v>
          </cell>
          <cell r="F244">
            <v>46752.194970000004</v>
          </cell>
          <cell r="G244">
            <v>33258.421918333333</v>
          </cell>
          <cell r="I244">
            <v>259222.22576166666</v>
          </cell>
          <cell r="O244" t="str">
            <v>Jun</v>
          </cell>
          <cell r="P244">
            <v>0</v>
          </cell>
          <cell r="Q244" t="e">
            <v>#DIV/0!</v>
          </cell>
          <cell r="R244" t="e">
            <v>#DIV/0!</v>
          </cell>
          <cell r="S244" t="e">
            <v>#DIV/0!</v>
          </cell>
          <cell r="T244" t="e">
            <v>#DIV/0!</v>
          </cell>
          <cell r="Y244" t="str">
            <v>Jun</v>
          </cell>
          <cell r="Z244" t="e">
            <v>#DIV/0!</v>
          </cell>
          <cell r="AA244" t="e">
            <v>#DIV/0!</v>
          </cell>
          <cell r="AB244" t="e">
            <v>#DIV/0!</v>
          </cell>
          <cell r="AD244" t="e">
            <v>#DIV/0!</v>
          </cell>
        </row>
        <row r="245">
          <cell r="C245" t="str">
            <v>Jul</v>
          </cell>
          <cell r="D245">
            <v>65714.304956666674</v>
          </cell>
          <cell r="E245">
            <v>126018.70792999999</v>
          </cell>
          <cell r="F245">
            <v>51454.070314999997</v>
          </cell>
          <cell r="G245">
            <v>40816.15426166667</v>
          </cell>
          <cell r="I245">
            <v>284003.23746333335</v>
          </cell>
          <cell r="O245" t="str">
            <v>Jul</v>
          </cell>
          <cell r="P245">
            <v>0</v>
          </cell>
          <cell r="Q245" t="e">
            <v>#DIV/0!</v>
          </cell>
          <cell r="R245" t="e">
            <v>#DIV/0!</v>
          </cell>
          <cell r="S245" t="e">
            <v>#DIV/0!</v>
          </cell>
          <cell r="T245" t="e">
            <v>#DIV/0!</v>
          </cell>
          <cell r="Y245" t="str">
            <v>Jul</v>
          </cell>
          <cell r="Z245" t="e">
            <v>#DIV/0!</v>
          </cell>
          <cell r="AA245" t="e">
            <v>#DIV/0!</v>
          </cell>
          <cell r="AB245" t="e">
            <v>#DIV/0!</v>
          </cell>
          <cell r="AD245" t="e">
            <v>#DIV/0!</v>
          </cell>
        </row>
        <row r="246">
          <cell r="C246" t="str">
            <v>Ago</v>
          </cell>
          <cell r="D246">
            <v>71374.643116666673</v>
          </cell>
          <cell r="E246">
            <v>125482.09617166668</v>
          </cell>
          <cell r="F246">
            <v>52720.997736666664</v>
          </cell>
          <cell r="G246">
            <v>49508.68894</v>
          </cell>
          <cell r="I246">
            <v>299086.425965</v>
          </cell>
          <cell r="O246" t="str">
            <v>Ago</v>
          </cell>
          <cell r="P246">
            <v>0</v>
          </cell>
          <cell r="Q246" t="e">
            <v>#DIV/0!</v>
          </cell>
          <cell r="R246" t="e">
            <v>#DIV/0!</v>
          </cell>
          <cell r="S246" t="e">
            <v>#DIV/0!</v>
          </cell>
          <cell r="T246" t="e">
            <v>#DIV/0!</v>
          </cell>
          <cell r="Y246" t="str">
            <v>Ago</v>
          </cell>
          <cell r="Z246" t="e">
            <v>#DIV/0!</v>
          </cell>
          <cell r="AA246" t="e">
            <v>#DIV/0!</v>
          </cell>
          <cell r="AB246" t="e">
            <v>#DIV/0!</v>
          </cell>
          <cell r="AD246" t="e">
            <v>#DIV/0!</v>
          </cell>
        </row>
        <row r="247">
          <cell r="C247" t="str">
            <v>Sep</v>
          </cell>
          <cell r="D247">
            <v>70764.136860000013</v>
          </cell>
          <cell r="E247">
            <v>125592.09401</v>
          </cell>
          <cell r="F247">
            <v>52830.42791166668</v>
          </cell>
          <cell r="G247">
            <v>54990.579549999995</v>
          </cell>
          <cell r="I247">
            <v>304177.23833166668</v>
          </cell>
          <cell r="O247" t="str">
            <v>Sep</v>
          </cell>
          <cell r="P247">
            <v>0</v>
          </cell>
          <cell r="Q247" t="e">
            <v>#DIV/0!</v>
          </cell>
          <cell r="R247" t="e">
            <v>#DIV/0!</v>
          </cell>
          <cell r="S247" t="e">
            <v>#DIV/0!</v>
          </cell>
          <cell r="T247" t="e">
            <v>#DIV/0!</v>
          </cell>
          <cell r="Y247" t="str">
            <v>Sep</v>
          </cell>
          <cell r="Z247" t="e">
            <v>#DIV/0!</v>
          </cell>
          <cell r="AA247" t="e">
            <v>#DIV/0!</v>
          </cell>
          <cell r="AB247" t="e">
            <v>#DIV/0!</v>
          </cell>
          <cell r="AD247" t="e">
            <v>#DIV/0!</v>
          </cell>
        </row>
        <row r="248">
          <cell r="C248" t="str">
            <v>Oct*</v>
          </cell>
          <cell r="D248">
            <v>69398.446473333344</v>
          </cell>
          <cell r="E248">
            <v>114208.93174499999</v>
          </cell>
          <cell r="F248">
            <v>55363.891340000002</v>
          </cell>
          <cell r="G248">
            <v>59820.276210000004</v>
          </cell>
          <cell r="I248">
            <v>298791.54576833331</v>
          </cell>
          <cell r="O248" t="str">
            <v>Oct*</v>
          </cell>
          <cell r="P248">
            <v>0</v>
          </cell>
          <cell r="Q248" t="e">
            <v>#DIV/0!</v>
          </cell>
          <cell r="R248" t="e">
            <v>#DIV/0!</v>
          </cell>
          <cell r="S248" t="e">
            <v>#DIV/0!</v>
          </cell>
          <cell r="T248" t="e">
            <v>#DIV/0!</v>
          </cell>
          <cell r="Y248" t="str">
            <v>Oct*</v>
          </cell>
          <cell r="Z248" t="e">
            <v>#DIV/0!</v>
          </cell>
          <cell r="AA248" t="e">
            <v>#DIV/0!</v>
          </cell>
          <cell r="AB248" t="e">
            <v>#DIV/0!</v>
          </cell>
          <cell r="AD248" t="e">
            <v>#DIV/0!</v>
          </cell>
        </row>
        <row r="249">
          <cell r="C249" t="str">
            <v>Nov*</v>
          </cell>
          <cell r="D249">
            <v>68060.369083333338</v>
          </cell>
          <cell r="E249">
            <v>96195.481076666663</v>
          </cell>
          <cell r="F249">
            <v>54760.679378333327</v>
          </cell>
          <cell r="G249">
            <v>58777.430366666667</v>
          </cell>
          <cell r="I249">
            <v>277793.959905</v>
          </cell>
          <cell r="O249" t="str">
            <v>Nov*</v>
          </cell>
          <cell r="P249">
            <v>0</v>
          </cell>
          <cell r="Q249" t="e">
            <v>#DIV/0!</v>
          </cell>
          <cell r="R249" t="e">
            <v>#DIV/0!</v>
          </cell>
          <cell r="S249" t="e">
            <v>#DIV/0!</v>
          </cell>
          <cell r="T249" t="e">
            <v>#DIV/0!</v>
          </cell>
          <cell r="Y249" t="str">
            <v>Nov*</v>
          </cell>
          <cell r="Z249" t="e">
            <v>#DIV/0!</v>
          </cell>
          <cell r="AA249" t="e">
            <v>#DIV/0!</v>
          </cell>
          <cell r="AB249" t="e">
            <v>#DIV/0!</v>
          </cell>
          <cell r="AD249" t="e">
            <v>#DIV/0!</v>
          </cell>
        </row>
        <row r="250">
          <cell r="C250" t="str">
            <v>Dic*</v>
          </cell>
          <cell r="D250">
            <v>61571.865801666667</v>
          </cell>
          <cell r="E250">
            <v>73784.425969999997</v>
          </cell>
          <cell r="F250">
            <v>57175.442533333342</v>
          </cell>
          <cell r="G250">
            <v>54967.46452666667</v>
          </cell>
          <cell r="I250">
            <v>247499.1988316667</v>
          </cell>
          <cell r="O250" t="str">
            <v>Dic*</v>
          </cell>
          <cell r="P250">
            <v>0</v>
          </cell>
          <cell r="Q250" t="e">
            <v>#DIV/0!</v>
          </cell>
          <cell r="R250" t="e">
            <v>#DIV/0!</v>
          </cell>
          <cell r="S250" t="e">
            <v>#DIV/0!</v>
          </cell>
          <cell r="T250" t="e">
            <v>#DIV/0!</v>
          </cell>
          <cell r="Y250" t="str">
            <v>Dic*</v>
          </cell>
          <cell r="Z250" t="e">
            <v>#DIV/0!</v>
          </cell>
          <cell r="AA250" t="e">
            <v>#DIV/0!</v>
          </cell>
          <cell r="AB250" t="e">
            <v>#DIV/0!</v>
          </cell>
          <cell r="AD250" t="e">
            <v>#DIV/0!</v>
          </cell>
        </row>
        <row r="251">
          <cell r="B251">
            <v>1994</v>
          </cell>
          <cell r="C251" t="str">
            <v>Ene</v>
          </cell>
          <cell r="D251">
            <v>58349.035449999996</v>
          </cell>
          <cell r="E251">
            <v>67741.529381666667</v>
          </cell>
          <cell r="F251">
            <v>63115.775935000005</v>
          </cell>
          <cell r="G251">
            <v>48349.114938333332</v>
          </cell>
          <cell r="I251">
            <v>237555.455705</v>
          </cell>
          <cell r="N251">
            <v>1994</v>
          </cell>
          <cell r="O251" t="str">
            <v>Ene</v>
          </cell>
          <cell r="P251">
            <v>106516.19357166666</v>
          </cell>
          <cell r="Q251">
            <v>38967.064376666669</v>
          </cell>
          <cell r="R251">
            <v>-65959.74559333334</v>
          </cell>
          <cell r="S251">
            <v>18315.784741666666</v>
          </cell>
          <cell r="T251">
            <v>97839.297096666691</v>
          </cell>
          <cell r="X251">
            <v>1994</v>
          </cell>
          <cell r="Y251" t="str">
            <v>Ene</v>
          </cell>
          <cell r="Z251">
            <v>-121754.46694499999</v>
          </cell>
          <cell r="AA251">
            <v>97839.297096666691</v>
          </cell>
          <cell r="AB251">
            <v>-19295.807733333331</v>
          </cell>
          <cell r="AD251">
            <v>-43210.977581666659</v>
          </cell>
        </row>
        <row r="252">
          <cell r="C252" t="str">
            <v>Feb</v>
          </cell>
          <cell r="D252">
            <v>56637.016328333331</v>
          </cell>
          <cell r="E252">
            <v>64571.616623333342</v>
          </cell>
          <cell r="F252">
            <v>68315.628051666659</v>
          </cell>
          <cell r="G252">
            <v>41153.566006666668</v>
          </cell>
          <cell r="I252">
            <v>230677.82701000001</v>
          </cell>
          <cell r="O252" t="str">
            <v>Feb</v>
          </cell>
          <cell r="P252">
            <v>108872.30456833332</v>
          </cell>
          <cell r="Q252">
            <v>42487.985388333334</v>
          </cell>
          <cell r="R252">
            <v>-75215.16164333334</v>
          </cell>
          <cell r="S252">
            <v>-7943.4424633333338</v>
          </cell>
          <cell r="T252">
            <v>68201.685849999994</v>
          </cell>
          <cell r="Y252" t="str">
            <v>Feb</v>
          </cell>
          <cell r="Z252">
            <v>-89236.291058333314</v>
          </cell>
          <cell r="AA252">
            <v>68201.685849999994</v>
          </cell>
          <cell r="AB252">
            <v>-22316.922465</v>
          </cell>
          <cell r="AD252">
            <v>-43351.527673333323</v>
          </cell>
        </row>
        <row r="253">
          <cell r="C253" t="str">
            <v>Mar</v>
          </cell>
          <cell r="D253">
            <v>58656.667476666662</v>
          </cell>
          <cell r="E253">
            <v>59040.84837166666</v>
          </cell>
          <cell r="F253">
            <v>85058.357966666677</v>
          </cell>
          <cell r="G253">
            <v>37059.965403333335</v>
          </cell>
          <cell r="I253">
            <v>239815.83921833328</v>
          </cell>
          <cell r="O253" t="str">
            <v>Mar</v>
          </cell>
          <cell r="P253">
            <v>125762.47433833331</v>
          </cell>
          <cell r="Q253">
            <v>34338.802599999995</v>
          </cell>
          <cell r="R253">
            <v>-84411.477709999992</v>
          </cell>
          <cell r="S253">
            <v>-34194.880753333338</v>
          </cell>
          <cell r="T253">
            <v>41494.918475000006</v>
          </cell>
          <cell r="Y253" t="str">
            <v>Mar</v>
          </cell>
          <cell r="Z253">
            <v>-62593.095219999996</v>
          </cell>
          <cell r="AA253">
            <v>41494.918475000006</v>
          </cell>
          <cell r="AB253">
            <v>-25967.200200000003</v>
          </cell>
          <cell r="AD253">
            <v>-47065.376945000004</v>
          </cell>
        </row>
        <row r="254">
          <cell r="C254" t="str">
            <v>Abr</v>
          </cell>
          <cell r="D254">
            <v>62545.59262166667</v>
          </cell>
          <cell r="E254">
            <v>62169.325461666675</v>
          </cell>
          <cell r="F254">
            <v>88496.75539666666</v>
          </cell>
          <cell r="G254">
            <v>32130.182066666664</v>
          </cell>
          <cell r="I254">
            <v>245341.85554666666</v>
          </cell>
          <cell r="O254" t="str">
            <v>Abr</v>
          </cell>
          <cell r="P254">
            <v>117338.25133166664</v>
          </cell>
          <cell r="Q254">
            <v>25211.435103333333</v>
          </cell>
          <cell r="R254">
            <v>-47274.777338333341</v>
          </cell>
          <cell r="S254">
            <v>-12705.555399999999</v>
          </cell>
          <cell r="T254">
            <v>82569.353696666672</v>
          </cell>
          <cell r="Y254" t="str">
            <v>Abr</v>
          </cell>
          <cell r="Z254">
            <v>-81881.771136666663</v>
          </cell>
          <cell r="AA254">
            <v>82569.353696666672</v>
          </cell>
          <cell r="AB254">
            <v>-10027.524211666669</v>
          </cell>
          <cell r="AD254">
            <v>-9339.9416516666624</v>
          </cell>
        </row>
        <row r="255">
          <cell r="C255" t="str">
            <v>May</v>
          </cell>
          <cell r="D255">
            <v>65159.472663333327</v>
          </cell>
          <cell r="E255">
            <v>64569.760058333333</v>
          </cell>
          <cell r="F255">
            <v>93306.480348333323</v>
          </cell>
          <cell r="G255">
            <v>33315.968985</v>
          </cell>
          <cell r="I255">
            <v>256351.68205500001</v>
          </cell>
          <cell r="O255" t="str">
            <v>May</v>
          </cell>
          <cell r="P255">
            <v>108251.53574499999</v>
          </cell>
          <cell r="Q255">
            <v>23994.472409999998</v>
          </cell>
          <cell r="R255">
            <v>-30403.066131666663</v>
          </cell>
          <cell r="S255">
            <v>-22370.669833333333</v>
          </cell>
          <cell r="T255">
            <v>79472.272190000003</v>
          </cell>
          <cell r="Y255" t="str">
            <v>May</v>
          </cell>
          <cell r="Z255">
            <v>-78192.569258333344</v>
          </cell>
          <cell r="AA255">
            <v>79472.272190000003</v>
          </cell>
          <cell r="AB255">
            <v>-5223.3364166666679</v>
          </cell>
          <cell r="AD255">
            <v>-3943.6334849999985</v>
          </cell>
        </row>
        <row r="256">
          <cell r="C256" t="str">
            <v>Jun</v>
          </cell>
          <cell r="D256">
            <v>63612.135671666671</v>
          </cell>
          <cell r="E256">
            <v>66451.889329999991</v>
          </cell>
          <cell r="F256">
            <v>92258.210493333347</v>
          </cell>
          <cell r="G256">
            <v>31022.114653333334</v>
          </cell>
          <cell r="I256">
            <v>253344.35014833335</v>
          </cell>
          <cell r="O256" t="str">
            <v>Jun</v>
          </cell>
          <cell r="P256">
            <v>83137.047623333332</v>
          </cell>
          <cell r="Q256">
            <v>26546.172053333332</v>
          </cell>
          <cell r="R256">
            <v>4112.0160116666666</v>
          </cell>
          <cell r="S256">
            <v>-30253.999240000005</v>
          </cell>
          <cell r="T256">
            <v>83541.236448333337</v>
          </cell>
          <cell r="Y256" t="str">
            <v>Jun</v>
          </cell>
          <cell r="Z256">
            <v>-86862.197183333337</v>
          </cell>
          <cell r="AA256">
            <v>83541.236448333337</v>
          </cell>
          <cell r="AB256">
            <v>23268.030233333335</v>
          </cell>
          <cell r="AD256">
            <v>19947.069498333334</v>
          </cell>
        </row>
        <row r="257">
          <cell r="C257" t="str">
            <v>Jul</v>
          </cell>
          <cell r="D257">
            <v>59362.172193333332</v>
          </cell>
          <cell r="E257">
            <v>65389.821248333341</v>
          </cell>
          <cell r="F257">
            <v>93838.148700000005</v>
          </cell>
          <cell r="G257">
            <v>36153.48298666667</v>
          </cell>
          <cell r="I257">
            <v>254743.62512833334</v>
          </cell>
          <cell r="O257" t="str">
            <v>Jul</v>
          </cell>
          <cell r="P257">
            <v>76260.61198833333</v>
          </cell>
          <cell r="Q257">
            <v>33496.682581666668</v>
          </cell>
          <cell r="R257">
            <v>-824.09997000000033</v>
          </cell>
          <cell r="S257">
            <v>-17223.362268333338</v>
          </cell>
          <cell r="T257">
            <v>91709.832331666665</v>
          </cell>
          <cell r="Y257" t="str">
            <v>Jul</v>
          </cell>
          <cell r="Z257">
            <v>-112290.76488666667</v>
          </cell>
          <cell r="AA257">
            <v>91709.832331666665</v>
          </cell>
          <cell r="AB257">
            <v>16903.020269999997</v>
          </cell>
          <cell r="AD257">
            <v>-3677.9122850000058</v>
          </cell>
        </row>
        <row r="258">
          <cell r="C258" t="str">
            <v>Ago</v>
          </cell>
          <cell r="D258">
            <v>56434.245640000001</v>
          </cell>
          <cell r="E258">
            <v>69540.038354999997</v>
          </cell>
          <cell r="F258">
            <v>101506.33681000001</v>
          </cell>
          <cell r="G258">
            <v>40789.878321666663</v>
          </cell>
          <cell r="I258">
            <v>268270.49912666669</v>
          </cell>
          <cell r="O258" t="str">
            <v>Ago</v>
          </cell>
          <cell r="P258">
            <v>95170.71348166668</v>
          </cell>
          <cell r="Q258">
            <v>34527.308375000001</v>
          </cell>
          <cell r="R258">
            <v>-7191.8696683333328</v>
          </cell>
          <cell r="S258">
            <v>9792.9037749999989</v>
          </cell>
          <cell r="T258">
            <v>132299.05596333335</v>
          </cell>
          <cell r="Y258" t="str">
            <v>Ago</v>
          </cell>
          <cell r="Z258">
            <v>-157826.24514666668</v>
          </cell>
          <cell r="AA258">
            <v>132299.05596333335</v>
          </cell>
          <cell r="AB258">
            <v>7216.666666666667</v>
          </cell>
          <cell r="AD258">
            <v>-18310.522516666668</v>
          </cell>
        </row>
        <row r="259">
          <cell r="C259" t="str">
            <v>Sep</v>
          </cell>
          <cell r="D259">
            <v>52616.053331666662</v>
          </cell>
          <cell r="E259">
            <v>74353.97954</v>
          </cell>
          <cell r="F259">
            <v>102401.84338333334</v>
          </cell>
          <cell r="G259">
            <v>43751.696980000001</v>
          </cell>
          <cell r="I259">
            <v>273123.57323499996</v>
          </cell>
          <cell r="O259" t="str">
            <v>Sep</v>
          </cell>
          <cell r="P259">
            <v>109634.292875</v>
          </cell>
          <cell r="Q259">
            <v>41253.781065000003</v>
          </cell>
          <cell r="R259">
            <v>-43261.611626666665</v>
          </cell>
          <cell r="S259">
            <v>9086.0464300000003</v>
          </cell>
          <cell r="T259">
            <v>116712.50874333334</v>
          </cell>
          <cell r="Y259" t="str">
            <v>Sep</v>
          </cell>
          <cell r="Z259">
            <v>-183936.51437666666</v>
          </cell>
          <cell r="AA259">
            <v>116712.50874333334</v>
          </cell>
          <cell r="AB259">
            <v>7950</v>
          </cell>
          <cell r="AD259">
            <v>-59274.005633333327</v>
          </cell>
        </row>
        <row r="260">
          <cell r="C260" t="str">
            <v>Oct</v>
          </cell>
          <cell r="D260">
            <v>48521.692751666669</v>
          </cell>
          <cell r="E260">
            <v>74668.632556666664</v>
          </cell>
          <cell r="F260">
            <v>108018.04339166667</v>
          </cell>
          <cell r="G260">
            <v>48727.61737166666</v>
          </cell>
          <cell r="I260">
            <v>279935.98607166664</v>
          </cell>
          <cell r="O260" t="str">
            <v>Oct</v>
          </cell>
          <cell r="P260">
            <v>130613.50224166666</v>
          </cell>
          <cell r="Q260">
            <v>49401.140378333337</v>
          </cell>
          <cell r="R260">
            <v>44973.751049999999</v>
          </cell>
          <cell r="S260">
            <v>-61334.373530000004</v>
          </cell>
          <cell r="T260">
            <v>163654.02014000001</v>
          </cell>
          <cell r="Y260" t="str">
            <v>Oct</v>
          </cell>
          <cell r="Z260">
            <v>-194298.62795166668</v>
          </cell>
          <cell r="AA260">
            <v>163654.02014000001</v>
          </cell>
          <cell r="AB260">
            <v>15800</v>
          </cell>
          <cell r="AD260">
            <v>-14844.607811666663</v>
          </cell>
        </row>
        <row r="261">
          <cell r="C261" t="str">
            <v>Nov</v>
          </cell>
          <cell r="D261">
            <v>41630.915591666664</v>
          </cell>
          <cell r="E261">
            <v>73858.784513333332</v>
          </cell>
          <cell r="F261">
            <v>116605.72360999999</v>
          </cell>
          <cell r="G261">
            <v>46793.827778333332</v>
          </cell>
          <cell r="I261">
            <v>278889.25149333332</v>
          </cell>
          <cell r="O261" t="str">
            <v>Nov</v>
          </cell>
          <cell r="P261">
            <v>155722.21115333334</v>
          </cell>
          <cell r="Q261">
            <v>53982.982596666669</v>
          </cell>
          <cell r="R261">
            <v>-40036.119319999991</v>
          </cell>
          <cell r="S261">
            <v>15956.107431666664</v>
          </cell>
          <cell r="T261">
            <v>185625.18186166664</v>
          </cell>
          <cell r="Y261" t="str">
            <v>Nov</v>
          </cell>
          <cell r="Z261">
            <v>-209936.46908666668</v>
          </cell>
          <cell r="AA261">
            <v>185625.18186166664</v>
          </cell>
          <cell r="AB261">
            <v>4083.3333333333335</v>
          </cell>
          <cell r="AD261">
            <v>-20227.953891666668</v>
          </cell>
        </row>
        <row r="262">
          <cell r="C262" t="str">
            <v>Dic</v>
          </cell>
          <cell r="D262">
            <v>44110.979834999998</v>
          </cell>
          <cell r="E262">
            <v>72722.831566666675</v>
          </cell>
          <cell r="F262">
            <v>128095.36996166669</v>
          </cell>
          <cell r="G262">
            <v>45680.598819999992</v>
          </cell>
          <cell r="I262">
            <v>290609.78018333332</v>
          </cell>
          <cell r="O262" t="str">
            <v>Dic</v>
          </cell>
          <cell r="P262">
            <v>219977.88587500001</v>
          </cell>
          <cell r="Q262">
            <v>75161.721594999995</v>
          </cell>
          <cell r="R262">
            <v>-36972.946053333326</v>
          </cell>
          <cell r="S262">
            <v>-1204.3734000000029</v>
          </cell>
          <cell r="T262">
            <v>256962.28801666666</v>
          </cell>
          <cell r="Y262" t="str">
            <v>Dic</v>
          </cell>
          <cell r="Z262">
            <v>-232255.82140666666</v>
          </cell>
          <cell r="AA262">
            <v>256962.28801666666</v>
          </cell>
          <cell r="AB262">
            <v>-22434.696899999999</v>
          </cell>
          <cell r="AD262">
            <v>2271.7697100000078</v>
          </cell>
        </row>
        <row r="263">
          <cell r="B263">
            <v>1995</v>
          </cell>
          <cell r="C263" t="str">
            <v>Ene</v>
          </cell>
          <cell r="D263">
            <v>46594.569128333329</v>
          </cell>
          <cell r="E263">
            <v>74311.091941666658</v>
          </cell>
          <cell r="F263">
            <v>133067.40552333332</v>
          </cell>
          <cell r="G263">
            <v>43075.169231666659</v>
          </cell>
          <cell r="I263">
            <v>297048.23582499998</v>
          </cell>
          <cell r="N263">
            <v>1995</v>
          </cell>
          <cell r="O263" t="str">
            <v>Ene</v>
          </cell>
          <cell r="P263">
            <v>234306.49730999998</v>
          </cell>
          <cell r="Q263">
            <v>75555.823528333334</v>
          </cell>
          <cell r="R263">
            <v>-33940.108138333322</v>
          </cell>
          <cell r="S263">
            <v>15971.469953217116</v>
          </cell>
          <cell r="T263">
            <v>291893.68265321711</v>
          </cell>
          <cell r="X263">
            <v>1995</v>
          </cell>
          <cell r="Y263" t="str">
            <v>Ene</v>
          </cell>
          <cell r="Z263">
            <v>-285668.39259999996</v>
          </cell>
          <cell r="AA263">
            <v>291893.68265321711</v>
          </cell>
          <cell r="AB263">
            <v>-8968.0302333333329</v>
          </cell>
          <cell r="AD263">
            <v>-2742.7401801161955</v>
          </cell>
        </row>
        <row r="264">
          <cell r="C264" t="str">
            <v>Feb</v>
          </cell>
          <cell r="D264">
            <v>45181.811353333331</v>
          </cell>
          <cell r="E264">
            <v>73839.004549999998</v>
          </cell>
          <cell r="F264">
            <v>132141.37830499999</v>
          </cell>
          <cell r="G264">
            <v>43940.734828333334</v>
          </cell>
          <cell r="I264">
            <v>295102.9290366667</v>
          </cell>
          <cell r="O264" t="str">
            <v>Feb</v>
          </cell>
          <cell r="P264">
            <v>232555.84289500001</v>
          </cell>
          <cell r="Q264">
            <v>59980.314923333332</v>
          </cell>
          <cell r="R264">
            <v>-23820.831203333324</v>
          </cell>
          <cell r="S264">
            <v>17687.671036832413</v>
          </cell>
          <cell r="T264">
            <v>286402.99765183241</v>
          </cell>
          <cell r="Y264" t="str">
            <v>Feb</v>
          </cell>
          <cell r="Z264">
            <v>-276374.99854999996</v>
          </cell>
          <cell r="AA264">
            <v>286402.99765183241</v>
          </cell>
          <cell r="AB264">
            <v>8581.9697666666671</v>
          </cell>
          <cell r="AD264">
            <v>18609.968868499087</v>
          </cell>
        </row>
        <row r="265">
          <cell r="C265" t="str">
            <v>Mar</v>
          </cell>
          <cell r="D265">
            <v>43358.896726666666</v>
          </cell>
          <cell r="E265">
            <v>72928.632433333332</v>
          </cell>
          <cell r="F265">
            <v>125852.31578833335</v>
          </cell>
          <cell r="G265">
            <v>53452.733808333323</v>
          </cell>
          <cell r="I265">
            <v>295592.57875666668</v>
          </cell>
          <cell r="O265" t="str">
            <v>Mar</v>
          </cell>
          <cell r="P265">
            <v>206857.66686166663</v>
          </cell>
          <cell r="Q265">
            <v>56729.641383333335</v>
          </cell>
          <cell r="R265">
            <v>27129.266516666674</v>
          </cell>
          <cell r="S265">
            <v>35292.60637873083</v>
          </cell>
          <cell r="T265">
            <v>326009.1811403975</v>
          </cell>
          <cell r="Y265" t="str">
            <v>Mar</v>
          </cell>
          <cell r="Z265">
            <v>-273488.12332166662</v>
          </cell>
          <cell r="AA265">
            <v>326009.1811403975</v>
          </cell>
          <cell r="AB265">
            <v>37231.969766666669</v>
          </cell>
          <cell r="AD265">
            <v>89753.027585397518</v>
          </cell>
        </row>
        <row r="266">
          <cell r="C266" t="str">
            <v>Abr</v>
          </cell>
          <cell r="D266">
            <v>46973.48002333333</v>
          </cell>
          <cell r="E266">
            <v>71373.097086666661</v>
          </cell>
          <cell r="F266">
            <v>120280.56668666667</v>
          </cell>
          <cell r="G266">
            <v>53362.460504999995</v>
          </cell>
          <cell r="I266">
            <v>291989.60430166667</v>
          </cell>
          <cell r="O266" t="str">
            <v>Abr</v>
          </cell>
          <cell r="P266">
            <v>187293.51474166664</v>
          </cell>
          <cell r="Q266">
            <v>63020.656968333329</v>
          </cell>
          <cell r="R266">
            <v>-19732.670474999988</v>
          </cell>
          <cell r="S266">
            <v>109186.36106986465</v>
          </cell>
          <cell r="T266">
            <v>339767.86230486468</v>
          </cell>
          <cell r="Y266" t="str">
            <v>Abr</v>
          </cell>
          <cell r="Z266">
            <v>-267673.15177999996</v>
          </cell>
          <cell r="AA266">
            <v>339767.86230486468</v>
          </cell>
          <cell r="AB266">
            <v>30798.636433333333</v>
          </cell>
          <cell r="AD266">
            <v>102893.346958198</v>
          </cell>
        </row>
        <row r="267">
          <cell r="C267" t="str">
            <v>May</v>
          </cell>
          <cell r="D267">
            <v>43267.739005000003</v>
          </cell>
          <cell r="E267">
            <v>69694.730404999995</v>
          </cell>
          <cell r="F267">
            <v>112962.51532666666</v>
          </cell>
          <cell r="G267">
            <v>61618.130763333327</v>
          </cell>
          <cell r="I267">
            <v>287543.11550000001</v>
          </cell>
          <cell r="O267" t="str">
            <v>May</v>
          </cell>
          <cell r="P267">
            <v>161126.63031666668</v>
          </cell>
          <cell r="Q267">
            <v>59180.470725000014</v>
          </cell>
          <cell r="R267">
            <v>62691.336224999999</v>
          </cell>
          <cell r="S267">
            <v>56784.213961884605</v>
          </cell>
          <cell r="T267">
            <v>339782.65122855123</v>
          </cell>
          <cell r="Y267" t="str">
            <v>May</v>
          </cell>
          <cell r="Z267">
            <v>-258152.11152833331</v>
          </cell>
          <cell r="AA267">
            <v>339782.65122855123</v>
          </cell>
          <cell r="AB267">
            <v>49981.969766666669</v>
          </cell>
          <cell r="AD267">
            <v>131612.5094668846</v>
          </cell>
        </row>
        <row r="268">
          <cell r="C268" t="str">
            <v>Jun</v>
          </cell>
          <cell r="D268">
            <v>39373.834583333337</v>
          </cell>
          <cell r="E268">
            <v>72466.796924999988</v>
          </cell>
          <cell r="F268">
            <v>103030.90849499998</v>
          </cell>
          <cell r="G268">
            <v>70158.668636666654</v>
          </cell>
          <cell r="I268">
            <v>285030.20864000003</v>
          </cell>
          <cell r="O268" t="str">
            <v>Jun</v>
          </cell>
          <cell r="P268">
            <v>102129.52637166665</v>
          </cell>
          <cell r="Q268">
            <v>42999.293538333332</v>
          </cell>
          <cell r="R268">
            <v>47973.24556499999</v>
          </cell>
          <cell r="S268">
            <v>66676.811824319084</v>
          </cell>
          <cell r="T268">
            <v>259778.87729931905</v>
          </cell>
          <cell r="Y268" t="str">
            <v>Jun</v>
          </cell>
          <cell r="Z268">
            <v>-228925.48663333329</v>
          </cell>
          <cell r="AA268">
            <v>259778.87729931905</v>
          </cell>
          <cell r="AB268">
            <v>61116.666666666664</v>
          </cell>
          <cell r="AD268">
            <v>91970.057332652403</v>
          </cell>
        </row>
        <row r="269">
          <cell r="C269" t="str">
            <v>Jul</v>
          </cell>
          <cell r="D269">
            <v>35860.512776666663</v>
          </cell>
          <cell r="E269">
            <v>71895.775574999992</v>
          </cell>
          <cell r="F269">
            <v>99516.816006666675</v>
          </cell>
          <cell r="G269">
            <v>81662.032103333346</v>
          </cell>
          <cell r="I269">
            <v>288935.13646166667</v>
          </cell>
          <cell r="O269" t="str">
            <v>Jul</v>
          </cell>
          <cell r="P269">
            <v>85687.744896666671</v>
          </cell>
          <cell r="Q269">
            <v>53503.768298333336</v>
          </cell>
          <cell r="R269">
            <v>45534.662236666663</v>
          </cell>
          <cell r="S269">
            <v>56806.725030134112</v>
          </cell>
          <cell r="T269">
            <v>241532.90046180077</v>
          </cell>
          <cell r="Y269" t="str">
            <v>Jul</v>
          </cell>
          <cell r="Z269">
            <v>-178703.83728166667</v>
          </cell>
          <cell r="AA269">
            <v>241532.90046180077</v>
          </cell>
          <cell r="AB269">
            <v>35916.666666666664</v>
          </cell>
          <cell r="AD269">
            <v>98745.729846800779</v>
          </cell>
        </row>
        <row r="270">
          <cell r="C270" t="str">
            <v>Ago</v>
          </cell>
          <cell r="D270">
            <v>34223.35472333333</v>
          </cell>
          <cell r="E270">
            <v>68459.423858333335</v>
          </cell>
          <cell r="F270">
            <v>98383.858888333329</v>
          </cell>
          <cell r="G270">
            <v>83508.550133333352</v>
          </cell>
          <cell r="I270">
            <v>284575.18760333332</v>
          </cell>
          <cell r="O270" t="str">
            <v>Ago</v>
          </cell>
          <cell r="P270">
            <v>88404.334628333338</v>
          </cell>
          <cell r="Q270">
            <v>47915.581600000005</v>
          </cell>
          <cell r="R270">
            <v>39572.708684999998</v>
          </cell>
          <cell r="S270">
            <v>38089.487081194202</v>
          </cell>
          <cell r="T270">
            <v>213982.11199452751</v>
          </cell>
          <cell r="Y270" t="str">
            <v>Ago</v>
          </cell>
          <cell r="Z270">
            <v>-179333.90474333335</v>
          </cell>
          <cell r="AA270">
            <v>213982.11199452751</v>
          </cell>
          <cell r="AB270">
            <v>-1633.3333333333333</v>
          </cell>
          <cell r="AD270">
            <v>33014.873917860874</v>
          </cell>
        </row>
        <row r="271">
          <cell r="C271" t="str">
            <v>Sep</v>
          </cell>
          <cell r="D271">
            <v>41529.206971666667</v>
          </cell>
          <cell r="E271">
            <v>67200.332143333333</v>
          </cell>
          <cell r="F271">
            <v>94140.631163333324</v>
          </cell>
          <cell r="G271">
            <v>74380.776320000019</v>
          </cell>
          <cell r="I271">
            <v>277250.94659833336</v>
          </cell>
          <cell r="O271" t="str">
            <v>Sep</v>
          </cell>
          <cell r="P271">
            <v>74997.480360000001</v>
          </cell>
          <cell r="Q271">
            <v>48960.305901666667</v>
          </cell>
          <cell r="R271">
            <v>31071.557433333332</v>
          </cell>
          <cell r="S271">
            <v>34986.697380157733</v>
          </cell>
          <cell r="T271">
            <v>190016.04107515773</v>
          </cell>
          <cell r="Y271" t="str">
            <v>Sep</v>
          </cell>
          <cell r="Z271">
            <v>-169315.86543833333</v>
          </cell>
          <cell r="AA271">
            <v>190016.04107515773</v>
          </cell>
          <cell r="AB271">
            <v>-18850</v>
          </cell>
          <cell r="AD271">
            <v>1850.1756368243903</v>
          </cell>
        </row>
        <row r="272">
          <cell r="C272" t="str">
            <v>Oct</v>
          </cell>
          <cell r="D272">
            <v>34370.955369999996</v>
          </cell>
          <cell r="E272">
            <v>65924.47546833333</v>
          </cell>
          <cell r="F272">
            <v>98272.167576666674</v>
          </cell>
          <cell r="G272">
            <v>78176.266288333354</v>
          </cell>
          <cell r="I272">
            <v>276743.8647033333</v>
          </cell>
          <cell r="O272" t="str">
            <v>Oct</v>
          </cell>
          <cell r="P272">
            <v>80306.610191666667</v>
          </cell>
          <cell r="Q272">
            <v>39362.031298333335</v>
          </cell>
          <cell r="R272">
            <v>29474.856035000001</v>
          </cell>
          <cell r="S272">
            <v>24605.239065106536</v>
          </cell>
          <cell r="T272">
            <v>173748.73659010654</v>
          </cell>
          <cell r="Y272" t="str">
            <v>Oct</v>
          </cell>
          <cell r="Z272">
            <v>-161257.66357</v>
          </cell>
          <cell r="AA272">
            <v>173748.73659010654</v>
          </cell>
          <cell r="AB272">
            <v>-21963.684829999998</v>
          </cell>
          <cell r="AD272">
            <v>-9472.6118098934603</v>
          </cell>
        </row>
        <row r="273">
          <cell r="C273" t="str">
            <v>Nov</v>
          </cell>
          <cell r="D273">
            <v>34110.993686666661</v>
          </cell>
          <cell r="E273">
            <v>63955.253304999998</v>
          </cell>
          <cell r="F273">
            <v>105983.657445</v>
          </cell>
          <cell r="G273">
            <v>79552.376056666675</v>
          </cell>
          <cell r="I273">
            <v>283602.2804933333</v>
          </cell>
          <cell r="O273" t="str">
            <v>Nov</v>
          </cell>
          <cell r="P273">
            <v>69774.446546666659</v>
          </cell>
          <cell r="Q273">
            <v>39388.332619999994</v>
          </cell>
          <cell r="R273">
            <v>39536.161889999996</v>
          </cell>
          <cell r="S273">
            <v>31657.07105446963</v>
          </cell>
          <cell r="T273">
            <v>180356.01211113631</v>
          </cell>
          <cell r="Y273" t="str">
            <v>Nov</v>
          </cell>
          <cell r="Z273">
            <v>-187552.624235</v>
          </cell>
          <cell r="AA273">
            <v>180356.01211113631</v>
          </cell>
          <cell r="AB273">
            <v>-32753.148740000001</v>
          </cell>
          <cell r="AD273">
            <v>-39949.76086386371</v>
          </cell>
        </row>
        <row r="274">
          <cell r="C274" t="str">
            <v>Dic</v>
          </cell>
          <cell r="D274">
            <v>34466.542464999991</v>
          </cell>
          <cell r="E274">
            <v>58722.495736666664</v>
          </cell>
          <cell r="F274">
            <v>107608.40298166667</v>
          </cell>
          <cell r="G274">
            <v>74132.218721666679</v>
          </cell>
          <cell r="I274">
            <v>274929.65990500001</v>
          </cell>
          <cell r="O274" t="str">
            <v>Dic</v>
          </cell>
          <cell r="P274">
            <v>55789.135106666676</v>
          </cell>
          <cell r="Q274">
            <v>35756.202391666673</v>
          </cell>
          <cell r="R274">
            <v>60276.617993333341</v>
          </cell>
          <cell r="S274">
            <v>37119.058885698956</v>
          </cell>
          <cell r="T274">
            <v>188941.01437736562</v>
          </cell>
          <cell r="Y274" t="str">
            <v>Dic</v>
          </cell>
          <cell r="Z274">
            <v>-166615.58149333336</v>
          </cell>
          <cell r="AA274">
            <v>188941.01437736562</v>
          </cell>
          <cell r="AB274">
            <v>-60625.274566666667</v>
          </cell>
          <cell r="AD274">
            <v>-38299.841682634382</v>
          </cell>
        </row>
        <row r="275">
          <cell r="B275">
            <v>1996</v>
          </cell>
          <cell r="C275" t="str">
            <v>Ene</v>
          </cell>
          <cell r="D275">
            <v>34844.573451666663</v>
          </cell>
          <cell r="E275">
            <v>56989.373513333325</v>
          </cell>
          <cell r="F275">
            <v>108423.53987500002</v>
          </cell>
          <cell r="G275">
            <v>61141.686106666668</v>
          </cell>
          <cell r="I275">
            <v>261399.17294666669</v>
          </cell>
          <cell r="N275">
            <v>1996</v>
          </cell>
          <cell r="O275" t="str">
            <v>Ene</v>
          </cell>
          <cell r="P275">
            <v>41580.874805000007</v>
          </cell>
          <cell r="Q275">
            <v>25556.522741666664</v>
          </cell>
          <cell r="R275">
            <v>62006.226469999994</v>
          </cell>
          <cell r="S275">
            <v>38384.639720000123</v>
          </cell>
          <cell r="T275">
            <v>167528.26373666679</v>
          </cell>
          <cell r="X275">
            <v>1996</v>
          </cell>
          <cell r="Y275" t="str">
            <v>Ene</v>
          </cell>
          <cell r="Z275">
            <v>-176939.54973</v>
          </cell>
          <cell r="AA275">
            <v>167528.26373666679</v>
          </cell>
          <cell r="AB275">
            <v>-53921.339238333334</v>
          </cell>
          <cell r="AD275">
            <v>-63332.625231666541</v>
          </cell>
        </row>
        <row r="276">
          <cell r="C276" t="str">
            <v>Feb</v>
          </cell>
          <cell r="D276">
            <v>34689.694721666659</v>
          </cell>
          <cell r="E276">
            <v>54168.777054999991</v>
          </cell>
          <cell r="F276">
            <v>108454.95617999999</v>
          </cell>
          <cell r="G276">
            <v>56312.797366666673</v>
          </cell>
          <cell r="I276">
            <v>253626.22532333332</v>
          </cell>
          <cell r="O276" t="str">
            <v>Feb</v>
          </cell>
          <cell r="P276">
            <v>-48.03182500000063</v>
          </cell>
          <cell r="Q276">
            <v>51119.598476666666</v>
          </cell>
          <cell r="R276">
            <v>65942.91998666666</v>
          </cell>
          <cell r="S276">
            <v>67761.811563658077</v>
          </cell>
          <cell r="T276">
            <v>184776.29820199139</v>
          </cell>
          <cell r="Y276" t="str">
            <v>Feb</v>
          </cell>
          <cell r="Z276">
            <v>-196460.44842</v>
          </cell>
          <cell r="AA276">
            <v>184776.29820199139</v>
          </cell>
          <cell r="AB276">
            <v>-33339.118364999995</v>
          </cell>
          <cell r="AD276">
            <v>-45023.268583008583</v>
          </cell>
        </row>
        <row r="277">
          <cell r="C277" t="str">
            <v>Mar</v>
          </cell>
          <cell r="D277">
            <v>25116.311400000002</v>
          </cell>
          <cell r="E277">
            <v>49235.61065000001</v>
          </cell>
          <cell r="F277">
            <v>112280.41220166667</v>
          </cell>
          <cell r="G277">
            <v>51199.889945000003</v>
          </cell>
          <cell r="I277">
            <v>237832.22419666665</v>
          </cell>
          <cell r="O277" t="str">
            <v>Mar</v>
          </cell>
          <cell r="P277">
            <v>-8279.223123333335</v>
          </cell>
          <cell r="Q277">
            <v>66670.061649999989</v>
          </cell>
          <cell r="R277">
            <v>74114.32153666667</v>
          </cell>
          <cell r="S277">
            <v>80380.823656129476</v>
          </cell>
          <cell r="T277">
            <v>212885.98371946279</v>
          </cell>
          <cell r="Y277" t="str">
            <v>Mar</v>
          </cell>
          <cell r="Z277">
            <v>-231923.74480999997</v>
          </cell>
          <cell r="AA277">
            <v>212885.98371946279</v>
          </cell>
          <cell r="AB277">
            <v>-47404.351296666668</v>
          </cell>
          <cell r="AD277">
            <v>-66442.112387203859</v>
          </cell>
        </row>
        <row r="278">
          <cell r="C278" t="str">
            <v>Abr</v>
          </cell>
          <cell r="D278">
            <v>24456.871618333334</v>
          </cell>
          <cell r="E278">
            <v>48182.325985000003</v>
          </cell>
          <cell r="F278">
            <v>112608.25864166667</v>
          </cell>
          <cell r="G278">
            <v>49144.719568333334</v>
          </cell>
          <cell r="I278">
            <v>234392.17581333336</v>
          </cell>
          <cell r="O278" t="str">
            <v>Abr</v>
          </cell>
          <cell r="P278">
            <v>-9376.2494366666633</v>
          </cell>
          <cell r="Q278">
            <v>68098.178189999991</v>
          </cell>
          <cell r="R278">
            <v>65628.423061666675</v>
          </cell>
          <cell r="S278">
            <v>95914.958443380179</v>
          </cell>
          <cell r="T278">
            <v>220265.31025838014</v>
          </cell>
          <cell r="Y278" t="str">
            <v>Abr</v>
          </cell>
          <cell r="Z278">
            <v>-239127.27791833333</v>
          </cell>
          <cell r="AA278">
            <v>220265.31025838014</v>
          </cell>
          <cell r="AB278">
            <v>-56330.334265000005</v>
          </cell>
          <cell r="AD278">
            <v>-75192.301924953179</v>
          </cell>
        </row>
        <row r="279">
          <cell r="C279" t="str">
            <v>May</v>
          </cell>
          <cell r="D279">
            <v>25409.942503333335</v>
          </cell>
          <cell r="E279">
            <v>48965.060149999998</v>
          </cell>
          <cell r="F279">
            <v>120986.30055666667</v>
          </cell>
          <cell r="G279">
            <v>43391.449593333331</v>
          </cell>
          <cell r="I279">
            <v>238752.75280333334</v>
          </cell>
          <cell r="O279" t="str">
            <v>May</v>
          </cell>
          <cell r="P279">
            <v>-6516.4327283333332</v>
          </cell>
          <cell r="Q279">
            <v>84074.385720000006</v>
          </cell>
          <cell r="R279">
            <v>64039.480255000009</v>
          </cell>
          <cell r="S279">
            <v>71207.32573699714</v>
          </cell>
          <cell r="T279">
            <v>212804.75898366378</v>
          </cell>
          <cell r="Y279" t="str">
            <v>May</v>
          </cell>
          <cell r="Z279">
            <v>-218726.87067833333</v>
          </cell>
          <cell r="AA279">
            <v>212804.75898366378</v>
          </cell>
          <cell r="AB279">
            <v>-53417.156603333337</v>
          </cell>
          <cell r="AD279">
            <v>-59339.268298002862</v>
          </cell>
        </row>
        <row r="280">
          <cell r="C280" t="str">
            <v>Jun</v>
          </cell>
          <cell r="D280">
            <v>25136.471313333339</v>
          </cell>
          <cell r="E280">
            <v>47501.978901666669</v>
          </cell>
          <cell r="F280">
            <v>129055.03243166667</v>
          </cell>
          <cell r="G280">
            <v>40511.880411666665</v>
          </cell>
          <cell r="I280">
            <v>242205.36305833329</v>
          </cell>
          <cell r="O280" t="str">
            <v>Jun</v>
          </cell>
          <cell r="P280">
            <v>9991.4435833333337</v>
          </cell>
          <cell r="Q280">
            <v>81443.784386666666</v>
          </cell>
          <cell r="R280">
            <v>72516.173655000006</v>
          </cell>
          <cell r="S280">
            <v>71272.696914999993</v>
          </cell>
          <cell r="T280">
            <v>235224.09854000001</v>
          </cell>
          <cell r="Y280" t="str">
            <v>Jun</v>
          </cell>
          <cell r="Z280">
            <v>-278416.22840000002</v>
          </cell>
          <cell r="AA280">
            <v>235224.09854000001</v>
          </cell>
          <cell r="AB280">
            <v>-17349.807978333334</v>
          </cell>
          <cell r="AD280">
            <v>-60541.937838333331</v>
          </cell>
        </row>
        <row r="281">
          <cell r="C281" t="str">
            <v>Jul</v>
          </cell>
          <cell r="D281">
            <v>24691.592408333334</v>
          </cell>
          <cell r="E281">
            <v>48005.579523333327</v>
          </cell>
          <cell r="F281">
            <v>140738.67572999999</v>
          </cell>
          <cell r="G281">
            <v>47684.274143333336</v>
          </cell>
          <cell r="I281">
            <v>261120.121805</v>
          </cell>
          <cell r="O281" t="str">
            <v>Jul</v>
          </cell>
          <cell r="P281">
            <v>38233.271061666666</v>
          </cell>
          <cell r="Q281">
            <v>82935.366916666666</v>
          </cell>
          <cell r="R281">
            <v>74129.990276666664</v>
          </cell>
          <cell r="S281">
            <v>87541.816590000002</v>
          </cell>
          <cell r="T281">
            <v>282840.44484499999</v>
          </cell>
          <cell r="Y281" t="str">
            <v>Jul</v>
          </cell>
          <cell r="Z281">
            <v>-305273.28091166663</v>
          </cell>
          <cell r="AA281">
            <v>282840.44484499999</v>
          </cell>
          <cell r="AB281">
            <v>759.55288833333418</v>
          </cell>
          <cell r="AD281">
            <v>-21673.283178333339</v>
          </cell>
        </row>
        <row r="282">
          <cell r="C282" t="str">
            <v>Ago</v>
          </cell>
          <cell r="D282">
            <v>23093.343966666667</v>
          </cell>
          <cell r="E282">
            <v>49924.149059999996</v>
          </cell>
          <cell r="F282">
            <v>150495.51800166667</v>
          </cell>
          <cell r="G282">
            <v>49335.295606666659</v>
          </cell>
          <cell r="I282">
            <v>272848.30663499999</v>
          </cell>
          <cell r="O282" t="str">
            <v>Ago</v>
          </cell>
          <cell r="P282">
            <v>59464.168658333336</v>
          </cell>
          <cell r="Q282">
            <v>148111.950105</v>
          </cell>
          <cell r="R282">
            <v>75443.203680000006</v>
          </cell>
          <cell r="S282">
            <v>42542.372248333333</v>
          </cell>
          <cell r="T282">
            <v>325561.69469166663</v>
          </cell>
          <cell r="Y282" t="str">
            <v>Ago</v>
          </cell>
          <cell r="Z282">
            <v>-319500.03387999994</v>
          </cell>
          <cell r="AA282">
            <v>325561.69469166663</v>
          </cell>
          <cell r="AB282">
            <v>1812.5937750000023</v>
          </cell>
          <cell r="AD282">
            <v>7874.2545866666669</v>
          </cell>
        </row>
        <row r="283">
          <cell r="C283" t="str">
            <v>Sep</v>
          </cell>
          <cell r="D283">
            <v>21453.520793333333</v>
          </cell>
          <cell r="E283">
            <v>49983.616286666664</v>
          </cell>
          <cell r="F283">
            <v>154268.32320166667</v>
          </cell>
          <cell r="G283">
            <v>54880.221976666675</v>
          </cell>
          <cell r="I283">
            <v>280585.68225833337</v>
          </cell>
          <cell r="O283" t="str">
            <v>Sep</v>
          </cell>
          <cell r="P283">
            <v>100615.12422499999</v>
          </cell>
          <cell r="Q283">
            <v>133593.17721666666</v>
          </cell>
          <cell r="R283">
            <v>72425.332181666672</v>
          </cell>
          <cell r="S283">
            <v>55896.621465000011</v>
          </cell>
          <cell r="T283">
            <v>362530.25508833333</v>
          </cell>
          <cell r="Y283" t="str">
            <v>Sep</v>
          </cell>
          <cell r="Z283">
            <v>-336415.74398000003</v>
          </cell>
          <cell r="AA283">
            <v>362530.25508833333</v>
          </cell>
          <cell r="AB283">
            <v>1916.8814033333347</v>
          </cell>
          <cell r="AD283">
            <v>28031.392511666665</v>
          </cell>
        </row>
        <row r="284">
          <cell r="C284" t="str">
            <v>Oct</v>
          </cell>
          <cell r="D284">
            <v>19924.915714999999</v>
          </cell>
          <cell r="E284">
            <v>50936.281976666673</v>
          </cell>
          <cell r="F284">
            <v>169803.56778000001</v>
          </cell>
          <cell r="G284">
            <v>55315.211055</v>
          </cell>
          <cell r="I284">
            <v>295979.97652666672</v>
          </cell>
          <cell r="O284" t="str">
            <v>Oct</v>
          </cell>
          <cell r="P284">
            <v>132076.69024666667</v>
          </cell>
          <cell r="Q284">
            <v>144445.68600833334</v>
          </cell>
          <cell r="R284">
            <v>74036.618805000006</v>
          </cell>
          <cell r="S284">
            <v>61105.214890000003</v>
          </cell>
          <cell r="T284">
            <v>411664.20994999999</v>
          </cell>
          <cell r="Y284" t="str">
            <v>Oct</v>
          </cell>
          <cell r="Z284">
            <v>-372547.33006499993</v>
          </cell>
          <cell r="AA284">
            <v>411664.20994999999</v>
          </cell>
          <cell r="AB284">
            <v>17145.089113333332</v>
          </cell>
          <cell r="AD284">
            <v>56261.968998333345</v>
          </cell>
        </row>
        <row r="285">
          <cell r="C285" t="str">
            <v>Nov</v>
          </cell>
          <cell r="D285">
            <v>17286.553488333335</v>
          </cell>
          <cell r="E285">
            <v>55994.625650000002</v>
          </cell>
          <cell r="F285">
            <v>164378.24958</v>
          </cell>
          <cell r="G285">
            <v>53602.809803333337</v>
          </cell>
          <cell r="I285">
            <v>291262.23852166667</v>
          </cell>
          <cell r="O285" t="str">
            <v>Nov</v>
          </cell>
          <cell r="P285">
            <v>160341.35396333333</v>
          </cell>
          <cell r="Q285">
            <v>143936.53824999998</v>
          </cell>
          <cell r="R285">
            <v>65307.85599833334</v>
          </cell>
          <cell r="S285">
            <v>69868.09497333334</v>
          </cell>
          <cell r="T285">
            <v>439453.84318499995</v>
          </cell>
          <cell r="Y285" t="str">
            <v>Nov</v>
          </cell>
          <cell r="Z285">
            <v>-388523.99101</v>
          </cell>
          <cell r="AA285">
            <v>439453.84318499995</v>
          </cell>
          <cell r="AB285">
            <v>24858.700655000004</v>
          </cell>
          <cell r="AD285">
            <v>75788.552830000001</v>
          </cell>
        </row>
        <row r="286">
          <cell r="C286" t="str">
            <v>Dic</v>
          </cell>
          <cell r="D286">
            <v>17164.574243333333</v>
          </cell>
          <cell r="E286">
            <v>59259.661918333331</v>
          </cell>
          <cell r="F286">
            <v>160915.71916999997</v>
          </cell>
          <cell r="G286">
            <v>57028.318348333327</v>
          </cell>
          <cell r="I286">
            <v>294368.27368000004</v>
          </cell>
          <cell r="O286" t="str">
            <v>Dic</v>
          </cell>
          <cell r="P286">
            <v>322578.78442833334</v>
          </cell>
          <cell r="Q286">
            <v>194082.96588499998</v>
          </cell>
          <cell r="R286">
            <v>78251.965351666673</v>
          </cell>
          <cell r="S286">
            <v>98399.398513333334</v>
          </cell>
          <cell r="T286">
            <v>693313.11417833332</v>
          </cell>
          <cell r="Y286" t="str">
            <v>Dic</v>
          </cell>
          <cell r="Z286">
            <v>-386494.05327000003</v>
          </cell>
          <cell r="AA286">
            <v>693313.11417833332</v>
          </cell>
          <cell r="AB286">
            <v>15748.736275000001</v>
          </cell>
          <cell r="AD286">
            <v>322567.79718333337</v>
          </cell>
        </row>
        <row r="287">
          <cell r="B287" t="str">
            <v>1997 (p)</v>
          </cell>
          <cell r="C287" t="str">
            <v>Ene</v>
          </cell>
          <cell r="D287">
            <v>17369.346501666667</v>
          </cell>
          <cell r="E287">
            <v>59366.101961666667</v>
          </cell>
          <cell r="F287">
            <v>160314.88017499997</v>
          </cell>
          <cell r="G287">
            <v>51591.897044999998</v>
          </cell>
          <cell r="I287">
            <v>288642.22568333329</v>
          </cell>
          <cell r="N287" t="str">
            <v>1997 (p)</v>
          </cell>
          <cell r="O287" t="str">
            <v>Ene</v>
          </cell>
          <cell r="P287">
            <v>333060.40964166663</v>
          </cell>
          <cell r="Q287">
            <v>192514.9504</v>
          </cell>
          <cell r="R287">
            <v>72881.32551166667</v>
          </cell>
          <cell r="S287">
            <v>96914.935355000009</v>
          </cell>
          <cell r="T287">
            <v>695371.62090833334</v>
          </cell>
          <cell r="X287" t="str">
            <v>1997 (p)</v>
          </cell>
          <cell r="Y287" t="str">
            <v>Ene</v>
          </cell>
          <cell r="Z287">
            <v>-382320.53570166667</v>
          </cell>
          <cell r="AA287">
            <v>695371.62090833334</v>
          </cell>
          <cell r="AB287">
            <v>-12815.343706666667</v>
          </cell>
          <cell r="AD287">
            <v>300235.7415</v>
          </cell>
        </row>
        <row r="288">
          <cell r="C288" t="str">
            <v>Feb</v>
          </cell>
          <cell r="D288">
            <v>19126.598385000001</v>
          </cell>
          <cell r="E288">
            <v>58608.376793333337</v>
          </cell>
          <cell r="F288">
            <v>160824.33943166665</v>
          </cell>
          <cell r="G288">
            <v>52222.233586666669</v>
          </cell>
          <cell r="I288">
            <v>290781.5481966667</v>
          </cell>
          <cell r="O288" t="str">
            <v>Feb</v>
          </cell>
          <cell r="P288">
            <v>334953.85218833335</v>
          </cell>
          <cell r="Q288">
            <v>137797.08755333332</v>
          </cell>
          <cell r="R288">
            <v>80091.859766666676</v>
          </cell>
          <cell r="S288">
            <v>150305.42429166666</v>
          </cell>
          <cell r="T288">
            <v>703148.22379999992</v>
          </cell>
          <cell r="Y288" t="str">
            <v>Feb</v>
          </cell>
          <cell r="Z288">
            <v>-396276.964095</v>
          </cell>
          <cell r="AA288">
            <v>703148.22379999992</v>
          </cell>
          <cell r="AB288">
            <v>-13848.536771666666</v>
          </cell>
          <cell r="AD288">
            <v>293022.72293333337</v>
          </cell>
        </row>
        <row r="289">
          <cell r="C289" t="str">
            <v>Mar</v>
          </cell>
          <cell r="D289">
            <v>20773.558845</v>
          </cell>
          <cell r="E289">
            <v>58822.166751666664</v>
          </cell>
          <cell r="F289">
            <v>166136.49071833334</v>
          </cell>
          <cell r="G289">
            <v>50736.144975000003</v>
          </cell>
          <cell r="I289">
            <v>296468.36128999997</v>
          </cell>
          <cell r="O289" t="str">
            <v>Mar</v>
          </cell>
          <cell r="P289">
            <v>329336.58408166666</v>
          </cell>
          <cell r="Q289">
            <v>149837.39120666668</v>
          </cell>
          <cell r="R289">
            <v>73828.850710000013</v>
          </cell>
          <cell r="S289">
            <v>155191.60296333334</v>
          </cell>
          <cell r="T289">
            <v>708194.42896166665</v>
          </cell>
          <cell r="Y289" t="str">
            <v>Mar</v>
          </cell>
          <cell r="Z289">
            <v>-387915.61631666665</v>
          </cell>
          <cell r="AA289">
            <v>708194.42896166665</v>
          </cell>
          <cell r="AB289">
            <v>-12695.542545000002</v>
          </cell>
          <cell r="AD289">
            <v>307583.27010000002</v>
          </cell>
        </row>
        <row r="290">
          <cell r="C290" t="str">
            <v>Abr</v>
          </cell>
          <cell r="D290">
            <v>22397.140455000001</v>
          </cell>
          <cell r="E290">
            <v>59327.781360000001</v>
          </cell>
          <cell r="F290">
            <v>167915.64908</v>
          </cell>
          <cell r="G290">
            <v>46586.381123333333</v>
          </cell>
          <cell r="I290">
            <v>296226.95201833331</v>
          </cell>
          <cell r="O290" t="str">
            <v>Abr</v>
          </cell>
          <cell r="P290">
            <v>320233.27594333334</v>
          </cell>
          <cell r="Q290">
            <v>155148.80483000001</v>
          </cell>
          <cell r="R290">
            <v>68160.643733333331</v>
          </cell>
          <cell r="S290">
            <v>153032.23968333335</v>
          </cell>
          <cell r="T290">
            <v>696574.96418999997</v>
          </cell>
          <cell r="Y290" t="str">
            <v>Abr</v>
          </cell>
          <cell r="Z290">
            <v>-383196.30323833338</v>
          </cell>
          <cell r="AA290">
            <v>696574.96418999997</v>
          </cell>
          <cell r="AB290">
            <v>-20586.358793333337</v>
          </cell>
          <cell r="AD290">
            <v>292792.3021583333</v>
          </cell>
        </row>
        <row r="291">
          <cell r="C291" t="str">
            <v>May</v>
          </cell>
          <cell r="D291">
            <v>23992.724683333334</v>
          </cell>
          <cell r="E291">
            <v>53154.152848333331</v>
          </cell>
          <cell r="F291">
            <v>170506.55379000001</v>
          </cell>
          <cell r="G291">
            <v>48679.98324833333</v>
          </cell>
          <cell r="I291">
            <v>296333.41457000002</v>
          </cell>
          <cell r="O291" t="str">
            <v>May</v>
          </cell>
          <cell r="P291">
            <v>327639.76962166664</v>
          </cell>
          <cell r="Q291">
            <v>150650.03337666669</v>
          </cell>
          <cell r="R291">
            <v>67206.146701666672</v>
          </cell>
          <cell r="S291">
            <v>144523.19886833333</v>
          </cell>
          <cell r="T291">
            <v>690019.14856833336</v>
          </cell>
          <cell r="Y291" t="str">
            <v>May</v>
          </cell>
          <cell r="Z291">
            <v>-376380.47557666665</v>
          </cell>
          <cell r="AA291">
            <v>690019.14856833336</v>
          </cell>
          <cell r="AB291">
            <v>-6617.8703166666646</v>
          </cell>
          <cell r="AD291">
            <v>307020.80267499998</v>
          </cell>
        </row>
        <row r="292">
          <cell r="C292" t="str">
            <v>Jun</v>
          </cell>
          <cell r="D292">
            <v>23726.924110000004</v>
          </cell>
          <cell r="E292">
            <v>49902.066115000001</v>
          </cell>
          <cell r="F292">
            <v>170935.71842166668</v>
          </cell>
          <cell r="G292">
            <v>55071.430151666667</v>
          </cell>
          <cell r="I292">
            <v>299636.1387983333</v>
          </cell>
          <cell r="O292" t="str">
            <v>Jun</v>
          </cell>
          <cell r="P292">
            <v>165271.41659833334</v>
          </cell>
          <cell r="Q292">
            <v>99983.112240000002</v>
          </cell>
          <cell r="R292">
            <v>39966.641853333342</v>
          </cell>
          <cell r="S292">
            <v>121503.44558833334</v>
          </cell>
          <cell r="T292">
            <v>426724.61628000002</v>
          </cell>
          <cell r="Y292" t="str">
            <v>Jun</v>
          </cell>
          <cell r="Z292">
            <v>-358267.9515266667</v>
          </cell>
          <cell r="AA292">
            <v>426724.61628000002</v>
          </cell>
          <cell r="AB292">
            <v>-6034.7962766666678</v>
          </cell>
          <cell r="AD292">
            <v>62421.868476666663</v>
          </cell>
        </row>
        <row r="293">
          <cell r="C293" t="str">
            <v>Jul</v>
          </cell>
          <cell r="D293">
            <v>22902.092268333334</v>
          </cell>
          <cell r="E293">
            <v>49629.36243666667</v>
          </cell>
          <cell r="F293">
            <v>165974.272195</v>
          </cell>
          <cell r="G293">
            <v>62920.324698333337</v>
          </cell>
          <cell r="I293">
            <v>301426.05159833335</v>
          </cell>
          <cell r="O293" t="str">
            <v>Jul</v>
          </cell>
          <cell r="P293">
            <v>151680.86584833334</v>
          </cell>
          <cell r="Q293">
            <v>134002.79079333335</v>
          </cell>
          <cell r="R293">
            <v>48866.928504999996</v>
          </cell>
          <cell r="S293">
            <v>79155.266216666685</v>
          </cell>
          <cell r="T293">
            <v>413705.85136333335</v>
          </cell>
          <cell r="Y293" t="str">
            <v>Jul</v>
          </cell>
          <cell r="Z293">
            <v>-339834.17495499999</v>
          </cell>
          <cell r="AA293">
            <v>413705.85136333335</v>
          </cell>
          <cell r="AB293">
            <v>269.0528633333318</v>
          </cell>
          <cell r="AD293">
            <v>74140.729271666656</v>
          </cell>
        </row>
        <row r="294">
          <cell r="C294" t="str">
            <v>Ago</v>
          </cell>
          <cell r="D294">
            <v>20227.370053333336</v>
          </cell>
          <cell r="E294">
            <v>47306.238040000004</v>
          </cell>
          <cell r="F294">
            <v>161951.02626833334</v>
          </cell>
          <cell r="G294">
            <v>66893.276741666661</v>
          </cell>
          <cell r="I294">
            <v>296377.91110333335</v>
          </cell>
          <cell r="O294" t="str">
            <v>Ago</v>
          </cell>
          <cell r="P294">
            <v>145883.95694</v>
          </cell>
          <cell r="Q294">
            <v>121141.81925</v>
          </cell>
          <cell r="R294">
            <v>51924.316109999992</v>
          </cell>
          <cell r="S294">
            <v>68809.873433333341</v>
          </cell>
          <cell r="T294">
            <v>387759.96573333332</v>
          </cell>
          <cell r="Y294" t="str">
            <v>Ago</v>
          </cell>
          <cell r="Z294">
            <v>-317339.53729666671</v>
          </cell>
          <cell r="AA294">
            <v>387759.96573333332</v>
          </cell>
          <cell r="AB294">
            <v>7016.5843533333318</v>
          </cell>
          <cell r="AD294">
            <v>77437.012789999993</v>
          </cell>
        </row>
        <row r="295">
          <cell r="C295" t="str">
            <v>Sep</v>
          </cell>
          <cell r="D295">
            <v>18550.502285000002</v>
          </cell>
          <cell r="E295">
            <v>47941.43856166667</v>
          </cell>
          <cell r="F295">
            <v>159928.43777833332</v>
          </cell>
          <cell r="G295">
            <v>71423.814020000005</v>
          </cell>
          <cell r="I295">
            <v>297844.192645</v>
          </cell>
          <cell r="O295" t="str">
            <v>Sep</v>
          </cell>
          <cell r="P295">
            <v>105797.48316333332</v>
          </cell>
          <cell r="Q295">
            <v>138990.01371999999</v>
          </cell>
          <cell r="R295">
            <v>52230.167576666667</v>
          </cell>
          <cell r="S295">
            <v>49875.718701666665</v>
          </cell>
          <cell r="T295">
            <v>346893.38316166663</v>
          </cell>
          <cell r="Y295" t="str">
            <v>Sep</v>
          </cell>
          <cell r="Z295">
            <v>-318974.59270666668</v>
          </cell>
          <cell r="AA295">
            <v>346893.38316166663</v>
          </cell>
          <cell r="AB295">
            <v>20248.522761666663</v>
          </cell>
          <cell r="AD295">
            <v>48167.313216666669</v>
          </cell>
        </row>
        <row r="296">
          <cell r="C296" t="str">
            <v>Oct</v>
          </cell>
          <cell r="D296">
            <v>16511.814085000002</v>
          </cell>
          <cell r="E296">
            <v>47090.560006666667</v>
          </cell>
          <cell r="F296">
            <v>152016.46364999999</v>
          </cell>
          <cell r="G296">
            <v>85547.143486666668</v>
          </cell>
          <cell r="I296">
            <v>301165.98122833332</v>
          </cell>
          <cell r="O296" t="str">
            <v>Oct</v>
          </cell>
          <cell r="P296">
            <v>74079.891043333322</v>
          </cell>
          <cell r="Q296">
            <v>140351.34542166666</v>
          </cell>
          <cell r="R296">
            <v>49603.796254999994</v>
          </cell>
          <cell r="S296">
            <v>53173.302055</v>
          </cell>
          <cell r="T296">
            <v>317208.33477499994</v>
          </cell>
          <cell r="Y296" t="str">
            <v>Oct</v>
          </cell>
          <cell r="Z296">
            <v>-326612.73442000005</v>
          </cell>
          <cell r="AA296">
            <v>317208.33477499994</v>
          </cell>
          <cell r="AB296">
            <v>36435.970708333334</v>
          </cell>
          <cell r="AD296">
            <v>27031.571063333336</v>
          </cell>
        </row>
        <row r="297">
          <cell r="C297" t="str">
            <v>Nov</v>
          </cell>
          <cell r="D297">
            <v>14083.895173333332</v>
          </cell>
          <cell r="E297">
            <v>50431.027683333326</v>
          </cell>
          <cell r="F297">
            <v>146066.92381666665</v>
          </cell>
          <cell r="G297">
            <v>87725.272511666655</v>
          </cell>
          <cell r="I297">
            <v>298307.11918499996</v>
          </cell>
          <cell r="O297" t="str">
            <v>Nov</v>
          </cell>
          <cell r="P297">
            <v>76592.644866666655</v>
          </cell>
          <cell r="Q297">
            <v>134262.57835833333</v>
          </cell>
          <cell r="R297">
            <v>52913.757290000001</v>
          </cell>
          <cell r="S297">
            <v>47581.509146666671</v>
          </cell>
          <cell r="T297">
            <v>311350.48966166668</v>
          </cell>
          <cell r="Y297" t="str">
            <v>Nov</v>
          </cell>
          <cell r="Z297">
            <v>-354172.24361666664</v>
          </cell>
          <cell r="AA297">
            <v>311350.48966166668</v>
          </cell>
          <cell r="AB297">
            <v>3787.6293799999985</v>
          </cell>
          <cell r="AD297">
            <v>-39034.124574999994</v>
          </cell>
        </row>
        <row r="298">
          <cell r="C298" t="str">
            <v>Dic*</v>
          </cell>
          <cell r="D298">
            <v>12661.622193333335</v>
          </cell>
          <cell r="E298">
            <v>51042.46510666667</v>
          </cell>
          <cell r="F298">
            <v>152316.88772833333</v>
          </cell>
          <cell r="G298">
            <v>86404.530006666668</v>
          </cell>
          <cell r="I298">
            <v>302425.50503499998</v>
          </cell>
          <cell r="O298" t="str">
            <v>Dic*</v>
          </cell>
          <cell r="P298">
            <v>109627.10902333334</v>
          </cell>
          <cell r="Q298">
            <v>145464.92456499999</v>
          </cell>
          <cell r="R298">
            <v>12224.204194999998</v>
          </cell>
          <cell r="S298">
            <v>92070.670924999999</v>
          </cell>
          <cell r="T298">
            <v>359386.90870833333</v>
          </cell>
          <cell r="Y298" t="str">
            <v>Dic*</v>
          </cell>
          <cell r="Z298">
            <v>-426885.95498666662</v>
          </cell>
          <cell r="AA298">
            <v>359386.90870833333</v>
          </cell>
          <cell r="AB298">
            <v>2528.6365883333347</v>
          </cell>
          <cell r="AD298">
            <v>-64970.409689999979</v>
          </cell>
        </row>
        <row r="299">
          <cell r="B299" t="str">
            <v>1998 (p)</v>
          </cell>
          <cell r="C299" t="str">
            <v>Ene</v>
          </cell>
          <cell r="D299">
            <v>11635.035040000001</v>
          </cell>
          <cell r="E299">
            <v>48884.957375000005</v>
          </cell>
          <cell r="F299">
            <v>150960.65745499998</v>
          </cell>
          <cell r="G299">
            <v>84973.905726666664</v>
          </cell>
          <cell r="I299">
            <v>296454.55726333329</v>
          </cell>
          <cell r="N299" t="str">
            <v>1998 (p)</v>
          </cell>
          <cell r="O299" t="str">
            <v>Ene</v>
          </cell>
          <cell r="P299">
            <v>85993.975580000013</v>
          </cell>
          <cell r="Q299">
            <v>119741.036265</v>
          </cell>
          <cell r="R299">
            <v>7051.870286666669</v>
          </cell>
          <cell r="S299">
            <v>120194.51575833332</v>
          </cell>
          <cell r="T299">
            <v>332981.39955666667</v>
          </cell>
          <cell r="X299" t="str">
            <v>1998 (p)</v>
          </cell>
          <cell r="Y299" t="str">
            <v>Ene</v>
          </cell>
          <cell r="Z299">
            <v>-440945.73099499993</v>
          </cell>
          <cell r="AA299">
            <v>332981.39955666667</v>
          </cell>
          <cell r="AB299">
            <v>19229.094568333334</v>
          </cell>
          <cell r="AD299">
            <v>-88735.238536666657</v>
          </cell>
        </row>
        <row r="300">
          <cell r="C300" t="str">
            <v>Feb</v>
          </cell>
          <cell r="D300">
            <v>11370.110316666667</v>
          </cell>
          <cell r="E300">
            <v>48647.964881666667</v>
          </cell>
          <cell r="F300">
            <v>156322.48554333334</v>
          </cell>
          <cell r="G300">
            <v>85517.627186666665</v>
          </cell>
          <cell r="I300">
            <v>301858.18792833335</v>
          </cell>
          <cell r="O300" t="str">
            <v>Feb</v>
          </cell>
          <cell r="P300">
            <v>53627.458561666666</v>
          </cell>
          <cell r="Q300">
            <v>103791.73435166669</v>
          </cell>
          <cell r="R300">
            <v>6392.4012433333337</v>
          </cell>
          <cell r="S300">
            <v>132911.373605</v>
          </cell>
          <cell r="T300">
            <v>296722.9694283334</v>
          </cell>
          <cell r="Y300" t="str">
            <v>Feb</v>
          </cell>
          <cell r="Z300">
            <v>-464582.8047866667</v>
          </cell>
          <cell r="AA300">
            <v>296722.9694283334</v>
          </cell>
          <cell r="AB300">
            <v>15020.512716666664</v>
          </cell>
          <cell r="AD300">
            <v>-152839.32430833331</v>
          </cell>
        </row>
        <row r="301">
          <cell r="C301" t="str">
            <v>Mar</v>
          </cell>
          <cell r="D301">
            <v>10836.815116666667</v>
          </cell>
          <cell r="E301">
            <v>46672.511701666663</v>
          </cell>
          <cell r="F301">
            <v>163167.79158000002</v>
          </cell>
          <cell r="G301">
            <v>82952.419665000009</v>
          </cell>
          <cell r="I301">
            <v>303629.53806333331</v>
          </cell>
          <cell r="O301" t="str">
            <v>Mar</v>
          </cell>
          <cell r="P301">
            <v>60560.697099999998</v>
          </cell>
          <cell r="Q301">
            <v>117853.39985833333</v>
          </cell>
          <cell r="R301">
            <v>17806.435840000002</v>
          </cell>
          <cell r="S301">
            <v>122718.38507333334</v>
          </cell>
          <cell r="T301">
            <v>318938.91787166672</v>
          </cell>
          <cell r="Y301" t="str">
            <v>Mar</v>
          </cell>
          <cell r="Z301">
            <v>-460160.96223499998</v>
          </cell>
          <cell r="AA301">
            <v>318938.91787166672</v>
          </cell>
          <cell r="AB301">
            <v>-5412.0196149999983</v>
          </cell>
          <cell r="AD301">
            <v>-146634.06397833332</v>
          </cell>
        </row>
        <row r="302">
          <cell r="C302" t="str">
            <v>Abr</v>
          </cell>
          <cell r="D302">
            <v>10786.891241666666</v>
          </cell>
          <cell r="E302">
            <v>41536.503214999997</v>
          </cell>
          <cell r="F302">
            <v>157863.55776166669</v>
          </cell>
          <cell r="G302">
            <v>70044.134846666668</v>
          </cell>
          <cell r="I302">
            <v>280231.08706500003</v>
          </cell>
          <cell r="O302" t="str">
            <v>Abr</v>
          </cell>
          <cell r="P302">
            <v>79755.169193333335</v>
          </cell>
          <cell r="Q302">
            <v>94977.78544833335</v>
          </cell>
          <cell r="R302">
            <v>-886.37505333333195</v>
          </cell>
          <cell r="S302">
            <v>163006.40040666668</v>
          </cell>
          <cell r="T302">
            <v>336852.979995</v>
          </cell>
          <cell r="Y302" t="str">
            <v>Abr</v>
          </cell>
          <cell r="Z302">
            <v>-454998.85496333329</v>
          </cell>
          <cell r="AA302">
            <v>336852.979995</v>
          </cell>
          <cell r="AB302">
            <v>-11787.962891666664</v>
          </cell>
          <cell r="AD302">
            <v>-129933.83785999999</v>
          </cell>
        </row>
        <row r="303">
          <cell r="C303" t="str">
            <v>May</v>
          </cell>
          <cell r="D303">
            <v>11187.256149999999</v>
          </cell>
          <cell r="E303">
            <v>37926.058666666671</v>
          </cell>
          <cell r="F303">
            <v>160834.43891999999</v>
          </cell>
          <cell r="G303">
            <v>67977.921728333327</v>
          </cell>
          <cell r="I303">
            <v>277925.67546500004</v>
          </cell>
          <cell r="O303" t="str">
            <v>May</v>
          </cell>
          <cell r="P303">
            <v>24158.69617166667</v>
          </cell>
          <cell r="Q303">
            <v>101016.40049500001</v>
          </cell>
          <cell r="R303">
            <v>-3122.7004283333317</v>
          </cell>
          <cell r="S303">
            <v>181698.77492833335</v>
          </cell>
          <cell r="T303">
            <v>303751.17116666667</v>
          </cell>
          <cell r="Y303" t="str">
            <v>May</v>
          </cell>
          <cell r="Z303">
            <v>-443974.34957166668</v>
          </cell>
          <cell r="AA303">
            <v>303751.17116666667</v>
          </cell>
          <cell r="AB303">
            <v>2064.8146666666676</v>
          </cell>
          <cell r="AD303">
            <v>-138158.36540499999</v>
          </cell>
        </row>
        <row r="304">
          <cell r="C304" t="str">
            <v>Jun</v>
          </cell>
          <cell r="D304">
            <v>10922.199999999999</v>
          </cell>
          <cell r="E304">
            <v>36713.548333333332</v>
          </cell>
          <cell r="F304">
            <v>168370.55166666667</v>
          </cell>
          <cell r="G304">
            <v>66595.33666666667</v>
          </cell>
          <cell r="I304">
            <v>282601.63666666666</v>
          </cell>
          <cell r="O304" t="str">
            <v>Jun</v>
          </cell>
          <cell r="P304">
            <v>10781.35</v>
          </cell>
          <cell r="Q304">
            <v>91236.411666666667</v>
          </cell>
          <cell r="R304">
            <v>37654.691666666673</v>
          </cell>
          <cell r="S304">
            <v>85749.04833333334</v>
          </cell>
          <cell r="T304">
            <v>225421.50166666668</v>
          </cell>
          <cell r="Y304" t="str">
            <v>Jun</v>
          </cell>
          <cell r="Z304">
            <v>-370658.36000000004</v>
          </cell>
          <cell r="AA304">
            <v>225421.50166666668</v>
          </cell>
          <cell r="AB304">
            <v>4098.3183333333336</v>
          </cell>
          <cell r="AD304">
            <v>-141138.54166666666</v>
          </cell>
        </row>
        <row r="305">
          <cell r="C305" t="str">
            <v>Jul</v>
          </cell>
          <cell r="D305">
            <v>11414.711666666668</v>
          </cell>
          <cell r="E305">
            <v>37754.783333333333</v>
          </cell>
          <cell r="F305">
            <v>173647.77333333335</v>
          </cell>
          <cell r="G305">
            <v>68118.434999999998</v>
          </cell>
          <cell r="I305">
            <v>290935.7</v>
          </cell>
          <cell r="O305" t="str">
            <v>Jul</v>
          </cell>
          <cell r="P305">
            <v>33361.33833333334</v>
          </cell>
          <cell r="Q305">
            <v>85889.298333333325</v>
          </cell>
          <cell r="R305">
            <v>38055.65833333334</v>
          </cell>
          <cell r="S305">
            <v>107533.54</v>
          </cell>
          <cell r="T305">
            <v>264839.83333333331</v>
          </cell>
          <cell r="Y305" t="str">
            <v>Jul</v>
          </cell>
          <cell r="Z305">
            <v>-372395.5083333333</v>
          </cell>
          <cell r="AA305">
            <v>264839.83333333331</v>
          </cell>
          <cell r="AB305">
            <v>-7932.3966666666665</v>
          </cell>
          <cell r="AD305">
            <v>-115488.07333333332</v>
          </cell>
        </row>
        <row r="306">
          <cell r="C306" t="str">
            <v>Ago</v>
          </cell>
          <cell r="D306">
            <v>12084.974999999999</v>
          </cell>
          <cell r="E306">
            <v>37741.526666666665</v>
          </cell>
          <cell r="F306">
            <v>172000.45500000002</v>
          </cell>
          <cell r="G306">
            <v>64151.266666666663</v>
          </cell>
          <cell r="I306">
            <v>285978.22166666668</v>
          </cell>
          <cell r="O306" t="str">
            <v>Ago</v>
          </cell>
          <cell r="P306">
            <v>63183.216666666667</v>
          </cell>
          <cell r="Q306">
            <v>110420.60166666667</v>
          </cell>
          <cell r="R306">
            <v>41357.538333333338</v>
          </cell>
          <cell r="S306">
            <v>72696.740000000005</v>
          </cell>
          <cell r="T306">
            <v>287658.09499999997</v>
          </cell>
          <cell r="Y306" t="str">
            <v>Ago</v>
          </cell>
          <cell r="Z306">
            <v>-369629.66166666668</v>
          </cell>
          <cell r="AA306">
            <v>287658.09499999997</v>
          </cell>
          <cell r="AB306">
            <v>6261.4249999999993</v>
          </cell>
          <cell r="AD306">
            <v>-75710.143333333326</v>
          </cell>
        </row>
        <row r="307">
          <cell r="C307" t="str">
            <v>Sep</v>
          </cell>
          <cell r="D307">
            <v>12581.208333333334</v>
          </cell>
          <cell r="E307">
            <v>37849.644999999997</v>
          </cell>
          <cell r="F307">
            <v>165452.62166666667</v>
          </cell>
          <cell r="G307">
            <v>69822.964999999997</v>
          </cell>
          <cell r="I307">
            <v>285706.4383333333</v>
          </cell>
          <cell r="O307" t="str">
            <v>Sep</v>
          </cell>
          <cell r="P307">
            <v>78523.143333333326</v>
          </cell>
          <cell r="Q307">
            <v>54628.528333333328</v>
          </cell>
          <cell r="R307">
            <v>40205.508333333331</v>
          </cell>
          <cell r="S307">
            <v>87043.83666666667</v>
          </cell>
          <cell r="T307">
            <v>260401.01833333334</v>
          </cell>
          <cell r="Y307" t="str">
            <v>Sep</v>
          </cell>
          <cell r="Z307">
            <v>-399708.37166666664</v>
          </cell>
          <cell r="AA307">
            <v>260401.01833333334</v>
          </cell>
          <cell r="AB307">
            <v>35872.776666666665</v>
          </cell>
          <cell r="AD307">
            <v>-103434.58</v>
          </cell>
        </row>
        <row r="308">
          <cell r="C308" t="str">
            <v>Oct</v>
          </cell>
          <cell r="D308">
            <v>13786.938333333334</v>
          </cell>
          <cell r="E308">
            <v>42328.396666666667</v>
          </cell>
          <cell r="F308">
            <v>179949.67833333334</v>
          </cell>
          <cell r="G308">
            <v>85799.471666666665</v>
          </cell>
          <cell r="I308">
            <v>321864.48500000004</v>
          </cell>
          <cell r="O308" t="str">
            <v>Oct</v>
          </cell>
          <cell r="P308">
            <v>41884.78666666666</v>
          </cell>
          <cell r="Q308">
            <v>101163.35166666667</v>
          </cell>
          <cell r="R308">
            <v>60131.393333333333</v>
          </cell>
          <cell r="S308">
            <v>22272.62833333333</v>
          </cell>
          <cell r="T308">
            <v>225452.16</v>
          </cell>
          <cell r="Y308" t="str">
            <v>Oct</v>
          </cell>
          <cell r="Z308">
            <v>-370867.87166666664</v>
          </cell>
          <cell r="AA308">
            <v>225452.16</v>
          </cell>
          <cell r="AB308">
            <v>32732.05666666666</v>
          </cell>
          <cell r="AD308">
            <v>-112683.65833333333</v>
          </cell>
        </row>
        <row r="309">
          <cell r="C309" t="str">
            <v>Nov</v>
          </cell>
          <cell r="D309">
            <v>15956.17</v>
          </cell>
          <cell r="E309">
            <v>42565.829999999994</v>
          </cell>
          <cell r="F309">
            <v>186235.3483333333</v>
          </cell>
          <cell r="G309">
            <v>91191.938333333339</v>
          </cell>
          <cell r="I309">
            <v>335949.28666666668</v>
          </cell>
          <cell r="O309" t="str">
            <v>Nov</v>
          </cell>
          <cell r="P309">
            <v>71384.639999999999</v>
          </cell>
          <cell r="Q309">
            <v>93063.611666666649</v>
          </cell>
          <cell r="R309">
            <v>62303.426666666666</v>
          </cell>
          <cell r="S309">
            <v>19731.321666666663</v>
          </cell>
          <cell r="T309">
            <v>246483.00166666662</v>
          </cell>
          <cell r="Y309" t="str">
            <v>Nov</v>
          </cell>
          <cell r="Z309">
            <v>-340881.92333333334</v>
          </cell>
          <cell r="AA309">
            <v>246483.00166666662</v>
          </cell>
          <cell r="AB309">
            <v>14032.571666666661</v>
          </cell>
          <cell r="AD309">
            <v>-80366.353333333347</v>
          </cell>
        </row>
        <row r="310">
          <cell r="C310" t="str">
            <v>Dic*</v>
          </cell>
          <cell r="D310">
            <v>17355.821666666667</v>
          </cell>
          <cell r="E310">
            <v>46005.666666666664</v>
          </cell>
          <cell r="F310">
            <v>184797.86666666667</v>
          </cell>
          <cell r="G310">
            <v>88873.948333333319</v>
          </cell>
          <cell r="I310">
            <v>337033.30333333334</v>
          </cell>
          <cell r="O310" t="str">
            <v>Dic*</v>
          </cell>
          <cell r="P310">
            <v>58849.183333333327</v>
          </cell>
          <cell r="Q310">
            <v>131119.24</v>
          </cell>
          <cell r="R310">
            <v>51486.036666666674</v>
          </cell>
          <cell r="S310">
            <v>21724.983333333337</v>
          </cell>
          <cell r="T310">
            <v>263179.44666666666</v>
          </cell>
          <cell r="Y310" t="str">
            <v>Dic*</v>
          </cell>
          <cell r="Z310">
            <v>-341065.42499999999</v>
          </cell>
          <cell r="AA310">
            <v>263179.44666666666</v>
          </cell>
          <cell r="AB310">
            <v>22816.131666666664</v>
          </cell>
          <cell r="AD310">
            <v>-55069.850000000006</v>
          </cell>
        </row>
      </sheetData>
      <sheetData sheetId="1" refreshError="1"/>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SAS"/>
      <sheetName val="DIARIO"/>
      <sheetName val="ITCR FIN DE"/>
      <sheetName val="ITCRIPC(NT)"/>
      <sheetName val="ITCRIPP(NT)"/>
      <sheetName val="GRAFICO ITCR"/>
      <sheetName val="EST. IPM - IPC"/>
      <sheetName val="grfipc"/>
      <sheetName val="ITCRIPP(T)"/>
      <sheetName val="ITCRIPC(T)"/>
      <sheetName val="revista"/>
      <sheetName val="ITCR(TR-NTR)"/>
      <sheetName val="ITCRFMI"/>
      <sheetName val="Gráfico3"/>
      <sheetName val="RESULTADOS"/>
    </sheetNames>
    <sheetDataSet>
      <sheetData sheetId="0"/>
      <sheetData sheetId="1"/>
      <sheetData sheetId="2"/>
      <sheetData sheetId="3"/>
      <sheetData sheetId="4"/>
      <sheetData sheetId="5" refreshError="1"/>
      <sheetData sheetId="6"/>
      <sheetData sheetId="7"/>
      <sheetData sheetId="8"/>
      <sheetData sheetId="9"/>
      <sheetData sheetId="10"/>
      <sheetData sheetId="11"/>
      <sheetData sheetId="12"/>
      <sheetData sheetId="13" refreshError="1"/>
      <sheetData sheetId="1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4"/>
      <sheetName val="103"/>
      <sheetName val="102"/>
      <sheetName val="101"/>
    </sheetNames>
    <sheetDataSet>
      <sheetData sheetId="0" refreshError="1"/>
      <sheetData sheetId="1" refreshError="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4"/>
  <sheetViews>
    <sheetView tabSelected="1" zoomScale="90" zoomScaleNormal="90" workbookViewId="0">
      <pane ySplit="5" topLeftCell="A6" activePane="bottomLeft" state="frozen"/>
      <selection pane="bottomLeft" activeCell="A4" sqref="A4"/>
    </sheetView>
  </sheetViews>
  <sheetFormatPr baseColWidth="10" defaultColWidth="10.85546875" defaultRowHeight="15"/>
  <cols>
    <col min="1" max="1" width="31.85546875" style="73" customWidth="1"/>
    <col min="2" max="2" width="64.28515625" style="74" customWidth="1"/>
    <col min="3" max="3" width="41.7109375" style="74" customWidth="1"/>
    <col min="4" max="4" width="29.5703125" style="86" customWidth="1"/>
    <col min="5" max="5" width="28.5703125" style="74" customWidth="1"/>
    <col min="6" max="6" width="26.42578125" style="3" customWidth="1"/>
    <col min="7" max="16384" width="10.85546875" style="3"/>
  </cols>
  <sheetData>
    <row r="1" spans="1:6" ht="26.25">
      <c r="A1" s="161" t="s">
        <v>427</v>
      </c>
      <c r="B1" s="161"/>
      <c r="C1" s="161"/>
      <c r="D1" s="162"/>
      <c r="E1" s="161"/>
    </row>
    <row r="2" spans="1:6" ht="26.25">
      <c r="A2" s="161" t="s">
        <v>426</v>
      </c>
      <c r="B2" s="161"/>
      <c r="C2" s="161"/>
      <c r="D2" s="162"/>
      <c r="E2" s="161"/>
    </row>
    <row r="3" spans="1:6">
      <c r="A3" s="77"/>
      <c r="B3" s="77"/>
      <c r="C3" s="77"/>
      <c r="D3" s="88"/>
      <c r="E3" s="77"/>
    </row>
    <row r="4" spans="1:6" s="5" customFormat="1" ht="40.9" customHeight="1">
      <c r="A4" s="4" t="s">
        <v>0</v>
      </c>
      <c r="B4" s="4" t="s">
        <v>1</v>
      </c>
      <c r="C4" s="4" t="s">
        <v>434</v>
      </c>
      <c r="D4" s="85" t="s">
        <v>173</v>
      </c>
      <c r="E4" s="4" t="s">
        <v>174</v>
      </c>
    </row>
    <row r="5" spans="1:6" s="8" customFormat="1" ht="23.45" customHeight="1">
      <c r="A5" s="6" t="s">
        <v>2</v>
      </c>
      <c r="B5" s="7" t="s">
        <v>3</v>
      </c>
      <c r="C5" s="128"/>
      <c r="D5" s="89">
        <f>D6+D277+D347+D412+D474</f>
        <v>379766211013.32001</v>
      </c>
      <c r="E5" s="126"/>
    </row>
    <row r="6" spans="1:6" s="11" customFormat="1" ht="23.45" customHeight="1">
      <c r="A6" s="9" t="s">
        <v>4</v>
      </c>
      <c r="B6" s="10" t="s">
        <v>5</v>
      </c>
      <c r="C6" s="10"/>
      <c r="D6" s="90">
        <f>D7+D56+D149+D195+D232+D269</f>
        <v>362905579450.91998</v>
      </c>
      <c r="E6" s="10"/>
    </row>
    <row r="7" spans="1:6" ht="23.45" customHeight="1">
      <c r="A7" s="12" t="s">
        <v>6</v>
      </c>
      <c r="B7" s="13" t="s">
        <v>7</v>
      </c>
      <c r="C7" s="87"/>
      <c r="D7" s="84">
        <f>D8+D28+D36+D49</f>
        <v>324033229678.07001</v>
      </c>
      <c r="E7" s="14"/>
      <c r="F7" s="127"/>
    </row>
    <row r="8" spans="1:6" ht="23.45" customHeight="1">
      <c r="A8" s="15" t="s">
        <v>8</v>
      </c>
      <c r="B8" s="1" t="s">
        <v>9</v>
      </c>
      <c r="C8" s="16"/>
      <c r="D8" s="91">
        <f>+D9+D16+D24+D26</f>
        <v>12690000000</v>
      </c>
      <c r="E8" s="16"/>
      <c r="F8" s="122"/>
    </row>
    <row r="9" spans="1:6" ht="23.45" customHeight="1">
      <c r="A9" s="17" t="s">
        <v>10</v>
      </c>
      <c r="B9" s="18" t="s">
        <v>11</v>
      </c>
      <c r="C9" s="20"/>
      <c r="D9" s="92">
        <f>+D10+D11+D12+D13+D14+D15</f>
        <v>5210000000</v>
      </c>
      <c r="E9" s="20"/>
      <c r="F9" s="122"/>
    </row>
    <row r="10" spans="1:6" s="23" customFormat="1" ht="42.75" customHeight="1">
      <c r="A10" s="21" t="s">
        <v>12</v>
      </c>
      <c r="B10" s="78" t="s">
        <v>194</v>
      </c>
      <c r="C10" s="22" t="s">
        <v>364</v>
      </c>
      <c r="D10" s="93">
        <v>3255000000</v>
      </c>
      <c r="E10" s="22" t="s">
        <v>277</v>
      </c>
    </row>
    <row r="11" spans="1:6" s="23" customFormat="1" ht="57">
      <c r="A11" s="21" t="s">
        <v>12</v>
      </c>
      <c r="B11" s="78" t="s">
        <v>196</v>
      </c>
      <c r="C11" s="22" t="s">
        <v>364</v>
      </c>
      <c r="D11" s="93">
        <v>1745000000</v>
      </c>
      <c r="E11" s="22" t="s">
        <v>277</v>
      </c>
    </row>
    <row r="12" spans="1:6" s="23" customFormat="1" ht="71.25">
      <c r="A12" s="21" t="s">
        <v>12</v>
      </c>
      <c r="B12" s="78" t="s">
        <v>197</v>
      </c>
      <c r="C12" s="24" t="s">
        <v>198</v>
      </c>
      <c r="D12" s="93">
        <v>5000000</v>
      </c>
      <c r="E12" s="22" t="s">
        <v>277</v>
      </c>
    </row>
    <row r="13" spans="1:6" s="23" customFormat="1" ht="71.25">
      <c r="A13" s="21" t="s">
        <v>12</v>
      </c>
      <c r="B13" s="78" t="s">
        <v>199</v>
      </c>
      <c r="C13" s="24" t="s">
        <v>198</v>
      </c>
      <c r="D13" s="93">
        <v>5000000</v>
      </c>
      <c r="E13" s="22" t="s">
        <v>277</v>
      </c>
    </row>
    <row r="14" spans="1:6" s="23" customFormat="1" ht="42.75">
      <c r="A14" s="21" t="s">
        <v>12</v>
      </c>
      <c r="B14" s="78" t="s">
        <v>200</v>
      </c>
      <c r="C14" s="24" t="s">
        <v>178</v>
      </c>
      <c r="D14" s="93">
        <v>150000000</v>
      </c>
      <c r="E14" s="22" t="s">
        <v>277</v>
      </c>
    </row>
    <row r="15" spans="1:6" s="23" customFormat="1" ht="71.25">
      <c r="A15" s="21" t="s">
        <v>12</v>
      </c>
      <c r="B15" s="78" t="s">
        <v>201</v>
      </c>
      <c r="C15" s="24" t="s">
        <v>178</v>
      </c>
      <c r="D15" s="93">
        <v>50000000</v>
      </c>
      <c r="E15" s="22" t="s">
        <v>277</v>
      </c>
    </row>
    <row r="16" spans="1:6" s="11" customFormat="1" ht="60">
      <c r="A16" s="17" t="s">
        <v>10</v>
      </c>
      <c r="B16" s="18" t="s">
        <v>13</v>
      </c>
      <c r="C16" s="20"/>
      <c r="D16" s="92">
        <f>+D17+D18+D19+D20+D21+D22+D23</f>
        <v>6560000000</v>
      </c>
      <c r="E16" s="2"/>
    </row>
    <row r="17" spans="1:5" s="23" customFormat="1" ht="57">
      <c r="A17" s="21" t="s">
        <v>12</v>
      </c>
      <c r="B17" s="78" t="s">
        <v>404</v>
      </c>
      <c r="C17" s="22" t="s">
        <v>195</v>
      </c>
      <c r="D17" s="93">
        <v>1152000000</v>
      </c>
      <c r="E17" s="22" t="s">
        <v>277</v>
      </c>
    </row>
    <row r="18" spans="1:5" s="23" customFormat="1" ht="57">
      <c r="A18" s="21" t="s">
        <v>12</v>
      </c>
      <c r="B18" s="78" t="s">
        <v>405</v>
      </c>
      <c r="C18" s="22" t="s">
        <v>195</v>
      </c>
      <c r="D18" s="93">
        <v>1352000000</v>
      </c>
      <c r="E18" s="22" t="s">
        <v>277</v>
      </c>
    </row>
    <row r="19" spans="1:5" s="23" customFormat="1" ht="57">
      <c r="A19" s="21" t="s">
        <v>12</v>
      </c>
      <c r="B19" s="78" t="s">
        <v>406</v>
      </c>
      <c r="C19" s="22" t="s">
        <v>195</v>
      </c>
      <c r="D19" s="93">
        <v>672000000</v>
      </c>
      <c r="E19" s="22" t="s">
        <v>277</v>
      </c>
    </row>
    <row r="20" spans="1:5" s="23" customFormat="1" ht="57">
      <c r="A20" s="21" t="s">
        <v>12</v>
      </c>
      <c r="B20" s="78" t="s">
        <v>407</v>
      </c>
      <c r="C20" s="22" t="s">
        <v>195</v>
      </c>
      <c r="D20" s="93">
        <v>1582000000</v>
      </c>
      <c r="E20" s="22" t="s">
        <v>277</v>
      </c>
    </row>
    <row r="21" spans="1:5" s="23" customFormat="1" ht="57">
      <c r="A21" s="21" t="s">
        <v>12</v>
      </c>
      <c r="B21" s="78" t="s">
        <v>408</v>
      </c>
      <c r="C21" s="22" t="s">
        <v>195</v>
      </c>
      <c r="D21" s="93">
        <v>1742000000</v>
      </c>
      <c r="E21" s="22" t="s">
        <v>277</v>
      </c>
    </row>
    <row r="22" spans="1:5" s="23" customFormat="1" ht="42.75">
      <c r="A22" s="21" t="s">
        <v>12</v>
      </c>
      <c r="B22" s="78" t="s">
        <v>202</v>
      </c>
      <c r="C22" s="24" t="s">
        <v>203</v>
      </c>
      <c r="D22" s="93">
        <v>30000000</v>
      </c>
      <c r="E22" s="22" t="s">
        <v>277</v>
      </c>
    </row>
    <row r="23" spans="1:5" s="23" customFormat="1" ht="42.75">
      <c r="A23" s="21" t="s">
        <v>12</v>
      </c>
      <c r="B23" s="78" t="s">
        <v>204</v>
      </c>
      <c r="C23" s="24" t="s">
        <v>203</v>
      </c>
      <c r="D23" s="93">
        <v>30000000</v>
      </c>
      <c r="E23" s="22" t="s">
        <v>277</v>
      </c>
    </row>
    <row r="24" spans="1:5" s="11" customFormat="1" ht="19.899999999999999" customHeight="1">
      <c r="A24" s="25" t="s">
        <v>10</v>
      </c>
      <c r="B24" s="2" t="s">
        <v>165</v>
      </c>
      <c r="C24" s="20"/>
      <c r="D24" s="92">
        <f>+D25</f>
        <v>870000000</v>
      </c>
      <c r="E24" s="2"/>
    </row>
    <row r="25" spans="1:5" s="23" customFormat="1" ht="57">
      <c r="A25" s="21" t="s">
        <v>12</v>
      </c>
      <c r="B25" s="78" t="s">
        <v>205</v>
      </c>
      <c r="C25" s="22" t="s">
        <v>195</v>
      </c>
      <c r="D25" s="93">
        <v>870000000</v>
      </c>
      <c r="E25" s="22" t="s">
        <v>277</v>
      </c>
    </row>
    <row r="26" spans="1:5" s="11" customFormat="1">
      <c r="A26" s="25" t="s">
        <v>10</v>
      </c>
      <c r="B26" s="2" t="s">
        <v>14</v>
      </c>
      <c r="C26" s="20"/>
      <c r="D26" s="92">
        <v>50000000</v>
      </c>
      <c r="E26" s="2"/>
    </row>
    <row r="27" spans="1:5" s="23" customFormat="1" ht="42.75">
      <c r="A27" s="21" t="s">
        <v>12</v>
      </c>
      <c r="B27" s="78" t="s">
        <v>206</v>
      </c>
      <c r="C27" s="24" t="s">
        <v>203</v>
      </c>
      <c r="D27" s="93">
        <v>50000000</v>
      </c>
      <c r="E27" s="22" t="s">
        <v>277</v>
      </c>
    </row>
    <row r="28" spans="1:5" ht="21.6" customHeight="1">
      <c r="A28" s="15" t="s">
        <v>8</v>
      </c>
      <c r="B28" s="1" t="s">
        <v>15</v>
      </c>
      <c r="C28" s="16"/>
      <c r="D28" s="91">
        <f>+D29</f>
        <v>1784581984.3600001</v>
      </c>
      <c r="E28" s="16"/>
    </row>
    <row r="29" spans="1:5" ht="30">
      <c r="A29" s="25" t="s">
        <v>10</v>
      </c>
      <c r="B29" s="2" t="s">
        <v>16</v>
      </c>
      <c r="C29" s="20"/>
      <c r="D29" s="92">
        <f>+D30+D31+D32+D33+D34+D35</f>
        <v>1784581984.3600001</v>
      </c>
      <c r="E29" s="20"/>
    </row>
    <row r="30" spans="1:5" ht="42.75" customHeight="1">
      <c r="A30" s="141" t="s">
        <v>12</v>
      </c>
      <c r="B30" s="165" t="s">
        <v>207</v>
      </c>
      <c r="C30" s="22" t="s">
        <v>195</v>
      </c>
      <c r="D30" s="93">
        <v>150000000</v>
      </c>
      <c r="E30" s="148" t="s">
        <v>277</v>
      </c>
    </row>
    <row r="31" spans="1:5" ht="71.25">
      <c r="A31" s="150"/>
      <c r="B31" s="167"/>
      <c r="C31" s="27" t="s">
        <v>438</v>
      </c>
      <c r="D31" s="93">
        <v>199581984.36000001</v>
      </c>
      <c r="E31" s="149"/>
    </row>
    <row r="32" spans="1:5" ht="42.75">
      <c r="A32" s="28" t="s">
        <v>12</v>
      </c>
      <c r="B32" s="78" t="s">
        <v>396</v>
      </c>
      <c r="C32" s="24" t="s">
        <v>437</v>
      </c>
      <c r="D32" s="93">
        <v>50000000</v>
      </c>
      <c r="E32" s="22" t="s">
        <v>277</v>
      </c>
    </row>
    <row r="33" spans="1:5" ht="42.75">
      <c r="A33" s="28" t="s">
        <v>12</v>
      </c>
      <c r="B33" s="78" t="s">
        <v>353</v>
      </c>
      <c r="C33" s="24" t="s">
        <v>437</v>
      </c>
      <c r="D33" s="93">
        <v>35000000</v>
      </c>
      <c r="E33" s="22" t="s">
        <v>277</v>
      </c>
    </row>
    <row r="34" spans="1:5" ht="57">
      <c r="A34" s="28" t="s">
        <v>12</v>
      </c>
      <c r="B34" s="78" t="s">
        <v>208</v>
      </c>
      <c r="C34" s="22" t="s">
        <v>178</v>
      </c>
      <c r="D34" s="93">
        <v>100000000</v>
      </c>
      <c r="E34" s="22" t="s">
        <v>277</v>
      </c>
    </row>
    <row r="35" spans="1:5" ht="57">
      <c r="A35" s="28" t="s">
        <v>12</v>
      </c>
      <c r="B35" s="78" t="s">
        <v>209</v>
      </c>
      <c r="C35" s="22" t="s">
        <v>195</v>
      </c>
      <c r="D35" s="93">
        <v>1250000000</v>
      </c>
      <c r="E35" s="22" t="s">
        <v>277</v>
      </c>
    </row>
    <row r="36" spans="1:5" ht="30">
      <c r="A36" s="15" t="s">
        <v>8</v>
      </c>
      <c r="B36" s="1" t="s">
        <v>17</v>
      </c>
      <c r="C36" s="1"/>
      <c r="D36" s="91">
        <f>+D37+D47</f>
        <v>309528647693.71002</v>
      </c>
      <c r="E36" s="1"/>
    </row>
    <row r="37" spans="1:5" ht="24" customHeight="1">
      <c r="A37" s="25" t="s">
        <v>10</v>
      </c>
      <c r="B37" s="2" t="s">
        <v>18</v>
      </c>
      <c r="C37" s="20"/>
      <c r="D37" s="92">
        <f>+D38+D39+D40+D41+D42+D43+D44+D45+D46</f>
        <v>309510647693.71002</v>
      </c>
      <c r="E37" s="20"/>
    </row>
    <row r="38" spans="1:5" ht="28.5" customHeight="1">
      <c r="A38" s="163" t="s">
        <v>12</v>
      </c>
      <c r="B38" s="165" t="s">
        <v>210</v>
      </c>
      <c r="C38" s="22" t="s">
        <v>364</v>
      </c>
      <c r="D38" s="93">
        <v>251074871226</v>
      </c>
      <c r="E38" s="148" t="s">
        <v>277</v>
      </c>
    </row>
    <row r="39" spans="1:5" ht="14.25">
      <c r="A39" s="163"/>
      <c r="B39" s="166"/>
      <c r="C39" s="24" t="s">
        <v>211</v>
      </c>
      <c r="D39" s="93">
        <v>42796543563</v>
      </c>
      <c r="E39" s="154"/>
    </row>
    <row r="40" spans="1:5" ht="28.5">
      <c r="A40" s="163"/>
      <c r="B40" s="166"/>
      <c r="C40" s="24" t="s">
        <v>212</v>
      </c>
      <c r="D40" s="93">
        <v>1399269685</v>
      </c>
      <c r="E40" s="154"/>
    </row>
    <row r="41" spans="1:5" ht="14.25">
      <c r="A41" s="163"/>
      <c r="B41" s="166"/>
      <c r="C41" s="24" t="s">
        <v>178</v>
      </c>
      <c r="D41" s="93">
        <v>700000000</v>
      </c>
      <c r="E41" s="154"/>
    </row>
    <row r="42" spans="1:5" ht="57">
      <c r="A42" s="164"/>
      <c r="B42" s="167"/>
      <c r="C42" s="24" t="s">
        <v>213</v>
      </c>
      <c r="D42" s="93">
        <v>59963219.710000001</v>
      </c>
      <c r="E42" s="149"/>
    </row>
    <row r="43" spans="1:5" ht="42.75">
      <c r="A43" s="29" t="s">
        <v>12</v>
      </c>
      <c r="B43" s="78" t="s">
        <v>214</v>
      </c>
      <c r="C43" s="22" t="s">
        <v>364</v>
      </c>
      <c r="D43" s="93">
        <v>300000000</v>
      </c>
      <c r="E43" s="22" t="s">
        <v>277</v>
      </c>
    </row>
    <row r="44" spans="1:5" ht="57">
      <c r="A44" s="29" t="s">
        <v>12</v>
      </c>
      <c r="B44" s="78" t="s">
        <v>196</v>
      </c>
      <c r="C44" s="22" t="s">
        <v>364</v>
      </c>
      <c r="D44" s="93">
        <v>6224631888</v>
      </c>
      <c r="E44" s="22" t="s">
        <v>277</v>
      </c>
    </row>
    <row r="45" spans="1:5" ht="42.75">
      <c r="A45" s="30" t="s">
        <v>12</v>
      </c>
      <c r="B45" s="78" t="s">
        <v>168</v>
      </c>
      <c r="C45" s="22" t="s">
        <v>364</v>
      </c>
      <c r="D45" s="93">
        <v>5955368112</v>
      </c>
      <c r="E45" s="22" t="s">
        <v>277</v>
      </c>
    </row>
    <row r="46" spans="1:5" ht="42.75">
      <c r="A46" s="29" t="s">
        <v>12</v>
      </c>
      <c r="B46" s="78" t="s">
        <v>215</v>
      </c>
      <c r="C46" s="22" t="s">
        <v>364</v>
      </c>
      <c r="D46" s="93">
        <v>1000000000</v>
      </c>
      <c r="E46" s="22" t="s">
        <v>277</v>
      </c>
    </row>
    <row r="47" spans="1:5" s="11" customFormat="1" ht="19.899999999999999" customHeight="1">
      <c r="A47" s="25" t="s">
        <v>10</v>
      </c>
      <c r="B47" s="31" t="s">
        <v>19</v>
      </c>
      <c r="C47" s="19"/>
      <c r="D47" s="92">
        <f>+D48</f>
        <v>18000000</v>
      </c>
      <c r="E47" s="2"/>
    </row>
    <row r="48" spans="1:5" ht="42.75">
      <c r="A48" s="28" t="s">
        <v>12</v>
      </c>
      <c r="B48" s="78" t="s">
        <v>216</v>
      </c>
      <c r="C48" s="22" t="s">
        <v>195</v>
      </c>
      <c r="D48" s="93">
        <v>18000000</v>
      </c>
      <c r="E48" s="22" t="s">
        <v>277</v>
      </c>
    </row>
    <row r="49" spans="1:6" ht="24" customHeight="1">
      <c r="A49" s="15" t="s">
        <v>8</v>
      </c>
      <c r="B49" s="1" t="s">
        <v>20</v>
      </c>
      <c r="C49" s="16"/>
      <c r="D49" s="91">
        <f>+D50+D52+D54</f>
        <v>30000000</v>
      </c>
      <c r="E49" s="16"/>
    </row>
    <row r="50" spans="1:6" ht="30">
      <c r="A50" s="25" t="s">
        <v>10</v>
      </c>
      <c r="B50" s="2" t="s">
        <v>386</v>
      </c>
      <c r="C50" s="20"/>
      <c r="D50" s="92">
        <f>+D51</f>
        <v>1000000</v>
      </c>
      <c r="E50" s="20"/>
    </row>
    <row r="51" spans="1:6" ht="42.75">
      <c r="A51" s="28" t="s">
        <v>12</v>
      </c>
      <c r="B51" s="22" t="s">
        <v>430</v>
      </c>
      <c r="C51" s="24" t="s">
        <v>218</v>
      </c>
      <c r="D51" s="94">
        <v>1000000</v>
      </c>
      <c r="E51" s="22" t="s">
        <v>277</v>
      </c>
    </row>
    <row r="52" spans="1:6" ht="30">
      <c r="A52" s="25" t="s">
        <v>10</v>
      </c>
      <c r="B52" s="2" t="s">
        <v>387</v>
      </c>
      <c r="C52" s="32"/>
      <c r="D52" s="92">
        <f>+D53</f>
        <v>10000000</v>
      </c>
      <c r="E52" s="20"/>
    </row>
    <row r="53" spans="1:6" ht="42.75">
      <c r="A53" s="28" t="s">
        <v>12</v>
      </c>
      <c r="B53" s="24" t="s">
        <v>217</v>
      </c>
      <c r="C53" s="24" t="s">
        <v>218</v>
      </c>
      <c r="D53" s="94">
        <v>10000000</v>
      </c>
      <c r="E53" s="22" t="s">
        <v>277</v>
      </c>
    </row>
    <row r="54" spans="1:6" ht="30">
      <c r="A54" s="25" t="s">
        <v>10</v>
      </c>
      <c r="B54" s="2" t="s">
        <v>21</v>
      </c>
      <c r="C54" s="32"/>
      <c r="D54" s="92">
        <f>+D55</f>
        <v>19000000</v>
      </c>
      <c r="E54" s="20"/>
    </row>
    <row r="55" spans="1:6" ht="42.75">
      <c r="A55" s="28" t="s">
        <v>12</v>
      </c>
      <c r="B55" s="24" t="s">
        <v>219</v>
      </c>
      <c r="C55" s="24" t="s">
        <v>218</v>
      </c>
      <c r="D55" s="94">
        <v>19000000</v>
      </c>
      <c r="E55" s="22" t="s">
        <v>277</v>
      </c>
    </row>
    <row r="56" spans="1:6" ht="20.25">
      <c r="A56" s="12" t="s">
        <v>6</v>
      </c>
      <c r="B56" s="13" t="s">
        <v>22</v>
      </c>
      <c r="C56" s="125"/>
      <c r="D56" s="84">
        <f>D57+D86+D90+D105</f>
        <v>30448885865.559998</v>
      </c>
      <c r="E56" s="138">
        <f>+C56-D56</f>
        <v>-30448885865.559998</v>
      </c>
      <c r="F56" s="122"/>
    </row>
    <row r="57" spans="1:6">
      <c r="A57" s="15" t="s">
        <v>8</v>
      </c>
      <c r="B57" s="1" t="s">
        <v>23</v>
      </c>
      <c r="C57" s="1"/>
      <c r="D57" s="91">
        <f>+D58+D63+D66+D70+D72+D74+D78</f>
        <v>4221008944.7600002</v>
      </c>
      <c r="E57" s="1"/>
    </row>
    <row r="58" spans="1:6" ht="30">
      <c r="A58" s="25" t="s">
        <v>10</v>
      </c>
      <c r="B58" s="33" t="s">
        <v>24</v>
      </c>
      <c r="C58" s="2"/>
      <c r="D58" s="92">
        <f>SUM(D59:D62)</f>
        <v>348000000</v>
      </c>
      <c r="E58" s="2" t="s">
        <v>228</v>
      </c>
    </row>
    <row r="59" spans="1:6" ht="14.25">
      <c r="A59" s="141" t="s">
        <v>12</v>
      </c>
      <c r="B59" s="170" t="s">
        <v>229</v>
      </c>
      <c r="C59" s="136" t="s">
        <v>230</v>
      </c>
      <c r="D59" s="120">
        <v>87000000</v>
      </c>
      <c r="E59" s="26" t="s">
        <v>346</v>
      </c>
    </row>
    <row r="60" spans="1:6" ht="14.25">
      <c r="A60" s="142"/>
      <c r="B60" s="171"/>
      <c r="C60" s="136" t="s">
        <v>230</v>
      </c>
      <c r="D60" s="120">
        <v>87000000</v>
      </c>
      <c r="E60" s="26" t="s">
        <v>346</v>
      </c>
    </row>
    <row r="61" spans="1:6" ht="14.25">
      <c r="A61" s="142"/>
      <c r="B61" s="171"/>
      <c r="C61" s="136" t="s">
        <v>230</v>
      </c>
      <c r="D61" s="120">
        <v>87000000</v>
      </c>
      <c r="E61" s="26" t="s">
        <v>346</v>
      </c>
    </row>
    <row r="62" spans="1:6" ht="14.25">
      <c r="A62" s="150"/>
      <c r="B62" s="172"/>
      <c r="C62" s="136" t="s">
        <v>230</v>
      </c>
      <c r="D62" s="120">
        <v>87000000</v>
      </c>
      <c r="E62" s="26" t="s">
        <v>346</v>
      </c>
    </row>
    <row r="63" spans="1:6" ht="30">
      <c r="A63" s="25" t="s">
        <v>10</v>
      </c>
      <c r="B63" s="33" t="s">
        <v>25</v>
      </c>
      <c r="C63" s="2"/>
      <c r="D63" s="92">
        <f>SUM(D64:D65)</f>
        <v>240000000</v>
      </c>
      <c r="E63" s="2" t="s">
        <v>228</v>
      </c>
    </row>
    <row r="64" spans="1:6" ht="14.25">
      <c r="A64" s="141" t="s">
        <v>12</v>
      </c>
      <c r="B64" s="168" t="s">
        <v>231</v>
      </c>
      <c r="C64" s="38" t="s">
        <v>230</v>
      </c>
      <c r="D64" s="139">
        <v>120000000</v>
      </c>
      <c r="E64" s="26" t="s">
        <v>346</v>
      </c>
    </row>
    <row r="65" spans="1:5" ht="14.25">
      <c r="A65" s="150"/>
      <c r="B65" s="169"/>
      <c r="C65" s="38" t="s">
        <v>230</v>
      </c>
      <c r="D65" s="139">
        <v>120000000</v>
      </c>
      <c r="E65" s="26" t="s">
        <v>346</v>
      </c>
    </row>
    <row r="66" spans="1:5" ht="30">
      <c r="A66" s="25" t="s">
        <v>10</v>
      </c>
      <c r="B66" s="33" t="s">
        <v>26</v>
      </c>
      <c r="C66" s="2"/>
      <c r="D66" s="92">
        <f>+D67+D68+D69</f>
        <v>330000000</v>
      </c>
      <c r="E66" s="2" t="s">
        <v>228</v>
      </c>
    </row>
    <row r="67" spans="1:5" ht="14.25">
      <c r="A67" s="141" t="s">
        <v>12</v>
      </c>
      <c r="B67" s="176" t="s">
        <v>232</v>
      </c>
      <c r="C67" s="38" t="s">
        <v>230</v>
      </c>
      <c r="D67" s="140">
        <v>110000000</v>
      </c>
      <c r="E67" s="26" t="s">
        <v>346</v>
      </c>
    </row>
    <row r="68" spans="1:5" ht="14.25">
      <c r="A68" s="142"/>
      <c r="B68" s="177"/>
      <c r="C68" s="38" t="s">
        <v>230</v>
      </c>
      <c r="D68" s="140">
        <v>110000000</v>
      </c>
      <c r="E68" s="26" t="s">
        <v>346</v>
      </c>
    </row>
    <row r="69" spans="1:5" ht="14.25">
      <c r="A69" s="150"/>
      <c r="B69" s="178"/>
      <c r="C69" s="38" t="s">
        <v>230</v>
      </c>
      <c r="D69" s="140">
        <v>110000000</v>
      </c>
      <c r="E69" s="26" t="s">
        <v>346</v>
      </c>
    </row>
    <row r="70" spans="1:5" ht="30">
      <c r="A70" s="25" t="s">
        <v>10</v>
      </c>
      <c r="B70" s="33" t="s">
        <v>27</v>
      </c>
      <c r="C70" s="2"/>
      <c r="D70" s="92">
        <f>+D71</f>
        <v>219928000</v>
      </c>
      <c r="E70" s="2" t="s">
        <v>228</v>
      </c>
    </row>
    <row r="71" spans="1:5" ht="42.75">
      <c r="A71" s="28" t="s">
        <v>12</v>
      </c>
      <c r="B71" s="26" t="s">
        <v>233</v>
      </c>
      <c r="C71" s="38" t="s">
        <v>230</v>
      </c>
      <c r="D71" s="95">
        <v>219928000</v>
      </c>
      <c r="E71" s="26" t="s">
        <v>346</v>
      </c>
    </row>
    <row r="72" spans="1:5" ht="30">
      <c r="A72" s="25" t="s">
        <v>10</v>
      </c>
      <c r="B72" s="33" t="s">
        <v>28</v>
      </c>
      <c r="C72" s="2"/>
      <c r="D72" s="92">
        <f>+D73</f>
        <v>121000000</v>
      </c>
      <c r="E72" s="2" t="s">
        <v>228</v>
      </c>
    </row>
    <row r="73" spans="1:5" ht="28.5">
      <c r="A73" s="28" t="s">
        <v>12</v>
      </c>
      <c r="B73" s="26" t="s">
        <v>234</v>
      </c>
      <c r="C73" s="38" t="s">
        <v>230</v>
      </c>
      <c r="D73" s="95">
        <v>121000000</v>
      </c>
      <c r="E73" s="26" t="s">
        <v>346</v>
      </c>
    </row>
    <row r="74" spans="1:5" ht="30">
      <c r="A74" s="25" t="s">
        <v>10</v>
      </c>
      <c r="B74" s="33" t="s">
        <v>29</v>
      </c>
      <c r="C74" s="2"/>
      <c r="D74" s="92">
        <f>+D75</f>
        <v>625072000</v>
      </c>
      <c r="E74" s="2" t="s">
        <v>228</v>
      </c>
    </row>
    <row r="75" spans="1:5" ht="14.25">
      <c r="A75" s="141" t="s">
        <v>12</v>
      </c>
      <c r="B75" s="170" t="s">
        <v>235</v>
      </c>
      <c r="C75" s="38" t="s">
        <v>230</v>
      </c>
      <c r="D75" s="173">
        <v>625072000</v>
      </c>
      <c r="E75" s="26" t="s">
        <v>346</v>
      </c>
    </row>
    <row r="76" spans="1:5" ht="14.25">
      <c r="A76" s="142"/>
      <c r="B76" s="171"/>
      <c r="C76" s="38" t="s">
        <v>230</v>
      </c>
      <c r="D76" s="174"/>
      <c r="E76" s="26" t="s">
        <v>346</v>
      </c>
    </row>
    <row r="77" spans="1:5" ht="14.25">
      <c r="A77" s="150"/>
      <c r="B77" s="172"/>
      <c r="C77" s="38" t="s">
        <v>230</v>
      </c>
      <c r="D77" s="175"/>
      <c r="E77" s="26" t="s">
        <v>346</v>
      </c>
    </row>
    <row r="78" spans="1:5" ht="30">
      <c r="A78" s="25" t="s">
        <v>10</v>
      </c>
      <c r="B78" s="33" t="s">
        <v>30</v>
      </c>
      <c r="C78" s="2"/>
      <c r="D78" s="92">
        <f>+D79+D82+D84+D85+D83</f>
        <v>2337008944.7600002</v>
      </c>
      <c r="E78" s="2" t="s">
        <v>228</v>
      </c>
    </row>
    <row r="79" spans="1:5" ht="14.25">
      <c r="A79" s="141" t="s">
        <v>12</v>
      </c>
      <c r="B79" s="179" t="s">
        <v>236</v>
      </c>
      <c r="C79" s="38" t="s">
        <v>230</v>
      </c>
      <c r="D79" s="182">
        <v>105000000</v>
      </c>
      <c r="E79" s="26" t="s">
        <v>346</v>
      </c>
    </row>
    <row r="80" spans="1:5" ht="14.25">
      <c r="A80" s="142"/>
      <c r="B80" s="181"/>
      <c r="C80" s="38" t="s">
        <v>230</v>
      </c>
      <c r="D80" s="183"/>
      <c r="E80" s="26" t="s">
        <v>346</v>
      </c>
    </row>
    <row r="81" spans="1:5" ht="14.25">
      <c r="A81" s="150"/>
      <c r="B81" s="180"/>
      <c r="C81" s="38" t="s">
        <v>230</v>
      </c>
      <c r="D81" s="184"/>
      <c r="E81" s="26" t="s">
        <v>346</v>
      </c>
    </row>
    <row r="82" spans="1:5" ht="28.5">
      <c r="A82" s="28" t="s">
        <v>12</v>
      </c>
      <c r="B82" s="35" t="s">
        <v>237</v>
      </c>
      <c r="C82" s="38" t="s">
        <v>230</v>
      </c>
      <c r="D82" s="94">
        <v>265000000</v>
      </c>
      <c r="E82" s="26" t="s">
        <v>346</v>
      </c>
    </row>
    <row r="83" spans="1:5" ht="14.25">
      <c r="A83" s="141" t="s">
        <v>12</v>
      </c>
      <c r="B83" s="179" t="s">
        <v>238</v>
      </c>
      <c r="C83" s="22" t="s">
        <v>239</v>
      </c>
      <c r="D83" s="86">
        <v>1237873373.0899999</v>
      </c>
      <c r="E83" s="26" t="s">
        <v>346</v>
      </c>
    </row>
    <row r="84" spans="1:5" ht="14.25">
      <c r="A84" s="150"/>
      <c r="B84" s="180"/>
      <c r="C84" s="22" t="s">
        <v>178</v>
      </c>
      <c r="D84" s="120">
        <v>609135571.67000008</v>
      </c>
      <c r="E84" s="26" t="s">
        <v>346</v>
      </c>
    </row>
    <row r="85" spans="1:5" ht="28.5">
      <c r="A85" s="28" t="s">
        <v>12</v>
      </c>
      <c r="B85" s="36" t="s">
        <v>172</v>
      </c>
      <c r="C85" s="22" t="s">
        <v>230</v>
      </c>
      <c r="D85" s="94">
        <v>120000000</v>
      </c>
      <c r="E85" s="26" t="s">
        <v>346</v>
      </c>
    </row>
    <row r="86" spans="1:5">
      <c r="A86" s="15" t="s">
        <v>8</v>
      </c>
      <c r="B86" s="1" t="s">
        <v>31</v>
      </c>
      <c r="C86" s="1"/>
      <c r="D86" s="91">
        <f>+D87</f>
        <v>20000000</v>
      </c>
      <c r="E86" s="1"/>
    </row>
    <row r="87" spans="1:5">
      <c r="A87" s="25" t="s">
        <v>10</v>
      </c>
      <c r="B87" s="33" t="s">
        <v>32</v>
      </c>
      <c r="C87" s="2"/>
      <c r="D87" s="92">
        <f>+D88</f>
        <v>20000000</v>
      </c>
      <c r="E87" s="2"/>
    </row>
    <row r="88" spans="1:5" ht="14.25">
      <c r="A88" s="141" t="s">
        <v>12</v>
      </c>
      <c r="B88" s="148" t="s">
        <v>240</v>
      </c>
      <c r="C88" s="22" t="s">
        <v>178</v>
      </c>
      <c r="D88" s="188">
        <v>20000000</v>
      </c>
      <c r="E88" s="26" t="s">
        <v>346</v>
      </c>
    </row>
    <row r="89" spans="1:5" ht="14.25">
      <c r="A89" s="150"/>
      <c r="B89" s="149"/>
      <c r="C89" s="22" t="s">
        <v>178</v>
      </c>
      <c r="D89" s="190"/>
      <c r="E89" s="26" t="s">
        <v>346</v>
      </c>
    </row>
    <row r="90" spans="1:5">
      <c r="A90" s="15" t="s">
        <v>8</v>
      </c>
      <c r="B90" s="1" t="s">
        <v>33</v>
      </c>
      <c r="C90" s="1"/>
      <c r="D90" s="91">
        <f>+D91+D95+D97+D99+D101+D103</f>
        <v>410905229</v>
      </c>
      <c r="E90" s="1"/>
    </row>
    <row r="91" spans="1:5">
      <c r="A91" s="25" t="s">
        <v>10</v>
      </c>
      <c r="B91" s="33" t="s">
        <v>34</v>
      </c>
      <c r="C91" s="2"/>
      <c r="D91" s="92">
        <f>+D92</f>
        <v>340000000</v>
      </c>
      <c r="E91" s="2"/>
    </row>
    <row r="92" spans="1:5" ht="14.25">
      <c r="A92" s="141" t="s">
        <v>12</v>
      </c>
      <c r="B92" s="185" t="s">
        <v>241</v>
      </c>
      <c r="C92" s="22" t="s">
        <v>230</v>
      </c>
      <c r="D92" s="188">
        <v>340000000</v>
      </c>
      <c r="E92" s="26" t="s">
        <v>346</v>
      </c>
    </row>
    <row r="93" spans="1:5" ht="14.25">
      <c r="A93" s="142"/>
      <c r="B93" s="186"/>
      <c r="C93" s="22" t="s">
        <v>230</v>
      </c>
      <c r="D93" s="189"/>
      <c r="E93" s="26" t="s">
        <v>346</v>
      </c>
    </row>
    <row r="94" spans="1:5" ht="14.25">
      <c r="A94" s="150"/>
      <c r="B94" s="187"/>
      <c r="C94" s="22" t="s">
        <v>230</v>
      </c>
      <c r="D94" s="190"/>
      <c r="E94" s="26" t="s">
        <v>346</v>
      </c>
    </row>
    <row r="95" spans="1:5">
      <c r="A95" s="25" t="s">
        <v>10</v>
      </c>
      <c r="B95" s="33" t="s">
        <v>35</v>
      </c>
      <c r="C95" s="20"/>
      <c r="D95" s="92">
        <f>+D96</f>
        <v>10000000</v>
      </c>
      <c r="E95" s="20"/>
    </row>
    <row r="96" spans="1:5" ht="42.75">
      <c r="A96" s="28" t="s">
        <v>12</v>
      </c>
      <c r="B96" s="37" t="s">
        <v>242</v>
      </c>
      <c r="C96" s="22" t="s">
        <v>230</v>
      </c>
      <c r="D96" s="96">
        <v>10000000</v>
      </c>
      <c r="E96" s="26" t="s">
        <v>346</v>
      </c>
    </row>
    <row r="97" spans="1:5">
      <c r="A97" s="25" t="s">
        <v>10</v>
      </c>
      <c r="B97" s="33" t="s">
        <v>36</v>
      </c>
      <c r="C97" s="20"/>
      <c r="D97" s="92">
        <f>+D98</f>
        <v>20000000</v>
      </c>
      <c r="E97" s="20"/>
    </row>
    <row r="98" spans="1:5" ht="42.75">
      <c r="A98" s="28" t="s">
        <v>12</v>
      </c>
      <c r="B98" s="37" t="s">
        <v>243</v>
      </c>
      <c r="C98" s="22" t="s">
        <v>230</v>
      </c>
      <c r="D98" s="96">
        <v>20000000</v>
      </c>
      <c r="E98" s="26" t="s">
        <v>346</v>
      </c>
    </row>
    <row r="99" spans="1:5">
      <c r="A99" s="25" t="s">
        <v>10</v>
      </c>
      <c r="B99" s="33" t="s">
        <v>37</v>
      </c>
      <c r="C99" s="20"/>
      <c r="D99" s="92">
        <f>+D100</f>
        <v>10000000</v>
      </c>
      <c r="E99" s="20"/>
    </row>
    <row r="100" spans="1:5" ht="28.5">
      <c r="A100" s="28" t="s">
        <v>12</v>
      </c>
      <c r="B100" s="37" t="s">
        <v>244</v>
      </c>
      <c r="C100" s="22" t="s">
        <v>230</v>
      </c>
      <c r="D100" s="96">
        <v>10000000</v>
      </c>
      <c r="E100" s="26" t="s">
        <v>346</v>
      </c>
    </row>
    <row r="101" spans="1:5">
      <c r="A101" s="25" t="s">
        <v>10</v>
      </c>
      <c r="B101" s="33" t="s">
        <v>38</v>
      </c>
      <c r="C101" s="20"/>
      <c r="D101" s="92">
        <f>+D102</f>
        <v>10000000</v>
      </c>
      <c r="E101" s="20"/>
    </row>
    <row r="102" spans="1:5" ht="42.75">
      <c r="A102" s="28" t="s">
        <v>12</v>
      </c>
      <c r="B102" s="51" t="s">
        <v>245</v>
      </c>
      <c r="C102" s="22" t="s">
        <v>230</v>
      </c>
      <c r="D102" s="94">
        <v>10000000</v>
      </c>
      <c r="E102" s="26" t="s">
        <v>346</v>
      </c>
    </row>
    <row r="103" spans="1:5">
      <c r="A103" s="25" t="s">
        <v>10</v>
      </c>
      <c r="B103" s="33" t="s">
        <v>39</v>
      </c>
      <c r="C103" s="20"/>
      <c r="D103" s="92">
        <f>+D104</f>
        <v>20905229</v>
      </c>
      <c r="E103" s="20"/>
    </row>
    <row r="104" spans="1:5" ht="57">
      <c r="A104" s="28" t="s">
        <v>12</v>
      </c>
      <c r="B104" s="22" t="s">
        <v>246</v>
      </c>
      <c r="C104" s="22" t="s">
        <v>230</v>
      </c>
      <c r="D104" s="96">
        <v>20905229</v>
      </c>
      <c r="E104" s="26" t="s">
        <v>346</v>
      </c>
    </row>
    <row r="105" spans="1:5">
      <c r="A105" s="15" t="s">
        <v>8</v>
      </c>
      <c r="B105" s="1" t="s">
        <v>40</v>
      </c>
      <c r="C105" s="1"/>
      <c r="D105" s="91">
        <f>+D106+D111+D114+D116</f>
        <v>25796971691.799995</v>
      </c>
      <c r="E105" s="1"/>
    </row>
    <row r="106" spans="1:5">
      <c r="A106" s="25" t="s">
        <v>10</v>
      </c>
      <c r="B106" s="33" t="s">
        <v>41</v>
      </c>
      <c r="C106" s="20"/>
      <c r="D106" s="92">
        <f>SUM(D107:D110)</f>
        <v>1740032408.74</v>
      </c>
      <c r="E106" s="20"/>
    </row>
    <row r="107" spans="1:5" ht="14.25" customHeight="1">
      <c r="A107" s="148" t="s">
        <v>12</v>
      </c>
      <c r="B107" s="148" t="s">
        <v>247</v>
      </c>
      <c r="C107" s="22" t="s">
        <v>178</v>
      </c>
      <c r="D107" s="121">
        <v>594882021</v>
      </c>
      <c r="E107" s="26" t="s">
        <v>346</v>
      </c>
    </row>
    <row r="108" spans="1:5" ht="42.75">
      <c r="A108" s="154"/>
      <c r="B108" s="154"/>
      <c r="C108" s="121" t="s">
        <v>453</v>
      </c>
      <c r="D108" s="121">
        <v>45150387.740000002</v>
      </c>
      <c r="E108" s="115" t="s">
        <v>346</v>
      </c>
    </row>
    <row r="109" spans="1:5" ht="14.25">
      <c r="A109" s="154"/>
      <c r="B109" s="154"/>
      <c r="C109" s="24" t="s">
        <v>230</v>
      </c>
      <c r="D109" s="191">
        <v>1100000000</v>
      </c>
      <c r="E109" s="26" t="s">
        <v>346</v>
      </c>
    </row>
    <row r="110" spans="1:5" ht="14.25">
      <c r="A110" s="149"/>
      <c r="B110" s="149"/>
      <c r="C110" s="22" t="s">
        <v>230</v>
      </c>
      <c r="D110" s="191"/>
      <c r="E110" s="26" t="s">
        <v>346</v>
      </c>
    </row>
    <row r="111" spans="1:5">
      <c r="A111" s="25" t="s">
        <v>10</v>
      </c>
      <c r="B111" s="33" t="s">
        <v>42</v>
      </c>
      <c r="C111" s="20"/>
      <c r="D111" s="92">
        <f>+D112</f>
        <v>505000000</v>
      </c>
      <c r="E111" s="20"/>
    </row>
    <row r="112" spans="1:5" ht="14.25">
      <c r="A112" s="148" t="s">
        <v>12</v>
      </c>
      <c r="B112" s="145" t="s">
        <v>248</v>
      </c>
      <c r="C112" s="22" t="s">
        <v>230</v>
      </c>
      <c r="D112" s="188">
        <v>505000000</v>
      </c>
      <c r="E112" s="26" t="s">
        <v>346</v>
      </c>
    </row>
    <row r="113" spans="1:6" ht="14.25">
      <c r="A113" s="149"/>
      <c r="B113" s="147"/>
      <c r="C113" s="22" t="s">
        <v>230</v>
      </c>
      <c r="D113" s="190"/>
      <c r="E113" s="26" t="s">
        <v>346</v>
      </c>
    </row>
    <row r="114" spans="1:6">
      <c r="A114" s="25" t="s">
        <v>10</v>
      </c>
      <c r="B114" s="33" t="s">
        <v>43</v>
      </c>
      <c r="C114" s="20"/>
      <c r="D114" s="92">
        <f>+D115</f>
        <v>453000000</v>
      </c>
      <c r="E114" s="20"/>
    </row>
    <row r="115" spans="1:6" ht="71.25">
      <c r="A115" s="28" t="s">
        <v>12</v>
      </c>
      <c r="B115" s="22" t="s">
        <v>249</v>
      </c>
      <c r="C115" s="22" t="s">
        <v>230</v>
      </c>
      <c r="D115" s="96">
        <v>453000000</v>
      </c>
      <c r="E115" s="26" t="s">
        <v>346</v>
      </c>
    </row>
    <row r="116" spans="1:6" ht="30">
      <c r="A116" s="25" t="s">
        <v>10</v>
      </c>
      <c r="B116" s="33" t="s">
        <v>44</v>
      </c>
      <c r="C116" s="20"/>
      <c r="D116" s="92">
        <f>SUBTOTAL(9,D117:D148)</f>
        <v>23098939283.059998</v>
      </c>
      <c r="E116" s="123">
        <v>23095939283.060001</v>
      </c>
      <c r="F116" s="122"/>
    </row>
    <row r="117" spans="1:6" s="23" customFormat="1" ht="57" customHeight="1">
      <c r="A117" s="157" t="s">
        <v>12</v>
      </c>
      <c r="B117" s="155" t="s">
        <v>250</v>
      </c>
      <c r="C117" s="24" t="s">
        <v>226</v>
      </c>
      <c r="D117" s="93">
        <v>23077055.23</v>
      </c>
      <c r="E117" s="26" t="s">
        <v>346</v>
      </c>
    </row>
    <row r="118" spans="1:6" s="23" customFormat="1" ht="57">
      <c r="A118" s="158"/>
      <c r="B118" s="156"/>
      <c r="C118" s="24" t="s">
        <v>227</v>
      </c>
      <c r="D118" s="93">
        <v>31868314.370000001</v>
      </c>
      <c r="E118" s="115" t="s">
        <v>346</v>
      </c>
    </row>
    <row r="119" spans="1:6" s="23" customFormat="1" ht="71.25">
      <c r="A119" s="39" t="s">
        <v>12</v>
      </c>
      <c r="B119" s="22" t="s">
        <v>251</v>
      </c>
      <c r="C119" s="22" t="s">
        <v>178</v>
      </c>
      <c r="D119" s="93">
        <v>30000000</v>
      </c>
      <c r="E119" s="26" t="s">
        <v>346</v>
      </c>
    </row>
    <row r="120" spans="1:6" s="23" customFormat="1" ht="28.5">
      <c r="A120" s="141" t="s">
        <v>12</v>
      </c>
      <c r="B120" s="148" t="s">
        <v>252</v>
      </c>
      <c r="C120" s="22" t="s">
        <v>271</v>
      </c>
      <c r="D120" s="124">
        <v>2692873.04</v>
      </c>
      <c r="E120" s="26" t="s">
        <v>346</v>
      </c>
    </row>
    <row r="121" spans="1:6" s="23" customFormat="1" ht="28.5">
      <c r="A121" s="142"/>
      <c r="B121" s="154"/>
      <c r="C121" s="22" t="s">
        <v>272</v>
      </c>
      <c r="D121" s="124">
        <v>1950011.46</v>
      </c>
      <c r="E121" s="115" t="s">
        <v>346</v>
      </c>
    </row>
    <row r="122" spans="1:6" s="23" customFormat="1" ht="42.75">
      <c r="A122" s="142"/>
      <c r="B122" s="154"/>
      <c r="C122" s="24" t="s">
        <v>268</v>
      </c>
      <c r="D122" s="124">
        <v>24235857.289999999</v>
      </c>
      <c r="E122" s="115" t="s">
        <v>346</v>
      </c>
    </row>
    <row r="123" spans="1:6" s="23" customFormat="1" ht="42.75">
      <c r="A123" s="142"/>
      <c r="B123" s="154"/>
      <c r="C123" s="24" t="s">
        <v>269</v>
      </c>
      <c r="D123" s="124">
        <v>17550103.629999999</v>
      </c>
      <c r="E123" s="115" t="s">
        <v>346</v>
      </c>
    </row>
    <row r="124" spans="1:6" s="23" customFormat="1" ht="42.75">
      <c r="A124" s="142"/>
      <c r="B124" s="154"/>
      <c r="C124" s="24" t="s">
        <v>445</v>
      </c>
      <c r="D124" s="124">
        <v>884677028.4000001</v>
      </c>
      <c r="E124" s="115" t="s">
        <v>346</v>
      </c>
    </row>
    <row r="125" spans="1:6" s="23" customFormat="1" ht="42.75">
      <c r="A125" s="142"/>
      <c r="B125" s="154"/>
      <c r="C125" s="24" t="s">
        <v>446</v>
      </c>
      <c r="D125" s="124">
        <v>1023690.79</v>
      </c>
      <c r="E125" s="115" t="s">
        <v>346</v>
      </c>
    </row>
    <row r="126" spans="1:6" s="23" customFormat="1" ht="42.75">
      <c r="A126" s="142"/>
      <c r="B126" s="154"/>
      <c r="C126" s="24" t="s">
        <v>265</v>
      </c>
      <c r="D126" s="124">
        <v>319996800</v>
      </c>
      <c r="E126" s="115" t="s">
        <v>346</v>
      </c>
    </row>
    <row r="127" spans="1:6" s="23" customFormat="1" ht="28.5">
      <c r="A127" s="142"/>
      <c r="B127" s="154"/>
      <c r="C127" s="24" t="s">
        <v>203</v>
      </c>
      <c r="D127" s="124">
        <v>1697065810.9100001</v>
      </c>
      <c r="E127" s="115" t="s">
        <v>346</v>
      </c>
    </row>
    <row r="128" spans="1:6" s="23" customFormat="1" ht="42.75">
      <c r="A128" s="142"/>
      <c r="B128" s="154"/>
      <c r="C128" s="24" t="s">
        <v>436</v>
      </c>
      <c r="D128" s="124">
        <v>1703867677.8900001</v>
      </c>
      <c r="E128" s="115" t="s">
        <v>346</v>
      </c>
    </row>
    <row r="129" spans="1:5" s="23" customFormat="1" ht="71.25">
      <c r="A129" s="150"/>
      <c r="B129" s="149"/>
      <c r="C129" s="115" t="s">
        <v>438</v>
      </c>
      <c r="D129" s="124">
        <v>725752670.4000001</v>
      </c>
      <c r="E129" s="115" t="s">
        <v>346</v>
      </c>
    </row>
    <row r="130" spans="1:5" s="23" customFormat="1" ht="85.5">
      <c r="A130" s="39" t="s">
        <v>12</v>
      </c>
      <c r="B130" s="22" t="s">
        <v>253</v>
      </c>
      <c r="C130" s="22" t="s">
        <v>254</v>
      </c>
      <c r="D130" s="93">
        <v>8769060940</v>
      </c>
      <c r="E130" s="26" t="s">
        <v>346</v>
      </c>
    </row>
    <row r="131" spans="1:5" ht="14.25">
      <c r="A131" s="141" t="s">
        <v>12</v>
      </c>
      <c r="B131" s="148" t="s">
        <v>255</v>
      </c>
      <c r="C131" s="22" t="s">
        <v>449</v>
      </c>
      <c r="D131" s="96">
        <v>97544650.88000001</v>
      </c>
      <c r="E131" s="26" t="s">
        <v>346</v>
      </c>
    </row>
    <row r="132" spans="1:5" ht="42.75">
      <c r="A132" s="142"/>
      <c r="B132" s="154"/>
      <c r="C132" s="22" t="s">
        <v>452</v>
      </c>
      <c r="D132" s="96">
        <v>353717253.75</v>
      </c>
      <c r="E132" s="115" t="s">
        <v>346</v>
      </c>
    </row>
    <row r="133" spans="1:5" ht="28.5">
      <c r="A133" s="142"/>
      <c r="B133" s="154"/>
      <c r="C133" s="22" t="s">
        <v>271</v>
      </c>
      <c r="D133" s="96">
        <v>5385746.0899999999</v>
      </c>
      <c r="E133" s="115" t="s">
        <v>346</v>
      </c>
    </row>
    <row r="134" spans="1:5" ht="28.5">
      <c r="A134" s="142"/>
      <c r="B134" s="154"/>
      <c r="C134" s="22" t="s">
        <v>272</v>
      </c>
      <c r="D134" s="96">
        <v>3900022.93</v>
      </c>
      <c r="E134" s="115" t="s">
        <v>346</v>
      </c>
    </row>
    <row r="135" spans="1:5" ht="42.75">
      <c r="A135" s="142"/>
      <c r="B135" s="154"/>
      <c r="C135" s="24" t="s">
        <v>268</v>
      </c>
      <c r="D135" s="96">
        <v>48471714.579999998</v>
      </c>
      <c r="E135" s="115" t="s">
        <v>346</v>
      </c>
    </row>
    <row r="136" spans="1:5" ht="42.75">
      <c r="A136" s="142"/>
      <c r="B136" s="154"/>
      <c r="C136" s="24" t="s">
        <v>269</v>
      </c>
      <c r="D136" s="96">
        <v>35100207.25</v>
      </c>
      <c r="E136" s="115" t="s">
        <v>346</v>
      </c>
    </row>
    <row r="137" spans="1:5" ht="42.75">
      <c r="A137" s="142"/>
      <c r="B137" s="154"/>
      <c r="C137" s="24" t="s">
        <v>445</v>
      </c>
      <c r="D137" s="96">
        <v>1769354056.8000002</v>
      </c>
      <c r="E137" s="115" t="s">
        <v>346</v>
      </c>
    </row>
    <row r="138" spans="1:5" ht="42.75">
      <c r="A138" s="142"/>
      <c r="B138" s="154"/>
      <c r="C138" s="22" t="s">
        <v>446</v>
      </c>
      <c r="D138" s="96">
        <v>2047381.57</v>
      </c>
      <c r="E138" s="115" t="s">
        <v>346</v>
      </c>
    </row>
    <row r="139" spans="1:5" ht="59.45" customHeight="1">
      <c r="A139" s="142"/>
      <c r="B139" s="154"/>
      <c r="C139" s="22" t="s">
        <v>447</v>
      </c>
      <c r="D139" s="96">
        <v>3641702714.5100002</v>
      </c>
      <c r="E139" s="115" t="s">
        <v>346</v>
      </c>
    </row>
    <row r="140" spans="1:5" ht="73.150000000000006" customHeight="1">
      <c r="A140" s="142"/>
      <c r="B140" s="154"/>
      <c r="C140" s="22" t="s">
        <v>448</v>
      </c>
      <c r="D140" s="96">
        <v>1570930607.1400001</v>
      </c>
      <c r="E140" s="115" t="s">
        <v>346</v>
      </c>
    </row>
    <row r="141" spans="1:5" ht="57">
      <c r="A141" s="142"/>
      <c r="B141" s="154"/>
      <c r="C141" s="22" t="s">
        <v>442</v>
      </c>
      <c r="D141" s="96">
        <v>3400000.0000000005</v>
      </c>
      <c r="E141" s="115" t="s">
        <v>346</v>
      </c>
    </row>
    <row r="142" spans="1:5" ht="49.9" customHeight="1">
      <c r="A142" s="142"/>
      <c r="B142" s="154"/>
      <c r="C142" s="22" t="s">
        <v>443</v>
      </c>
      <c r="D142" s="96">
        <v>282352475.72000003</v>
      </c>
      <c r="E142" s="115" t="s">
        <v>346</v>
      </c>
    </row>
    <row r="143" spans="1:5" ht="42.75">
      <c r="A143" s="142"/>
      <c r="B143" s="154"/>
      <c r="C143" s="22" t="s">
        <v>444</v>
      </c>
      <c r="D143" s="96">
        <v>390532387.5</v>
      </c>
      <c r="E143" s="115" t="s">
        <v>346</v>
      </c>
    </row>
    <row r="144" spans="1:5" ht="42.75">
      <c r="A144" s="142"/>
      <c r="B144" s="154"/>
      <c r="C144" s="22" t="s">
        <v>450</v>
      </c>
      <c r="D144" s="96">
        <v>78886678.099999994</v>
      </c>
      <c r="E144" s="115" t="s">
        <v>346</v>
      </c>
    </row>
    <row r="145" spans="1:5" ht="28.5">
      <c r="A145" s="150"/>
      <c r="B145" s="149"/>
      <c r="C145" s="22" t="s">
        <v>451</v>
      </c>
      <c r="D145" s="96">
        <v>579794552.83000004</v>
      </c>
      <c r="E145" s="115" t="s">
        <v>346</v>
      </c>
    </row>
    <row r="146" spans="1:5" ht="42.75">
      <c r="A146" s="39" t="s">
        <v>12</v>
      </c>
      <c r="B146" s="40" t="s">
        <v>256</v>
      </c>
      <c r="C146" s="22" t="s">
        <v>178</v>
      </c>
      <c r="D146" s="96">
        <v>1000000</v>
      </c>
      <c r="E146" s="26" t="s">
        <v>346</v>
      </c>
    </row>
    <row r="147" spans="1:5" ht="42.75">
      <c r="A147" s="39" t="s">
        <v>12</v>
      </c>
      <c r="B147" s="40" t="s">
        <v>257</v>
      </c>
      <c r="C147" s="22" t="s">
        <v>178</v>
      </c>
      <c r="D147" s="96">
        <v>1000000</v>
      </c>
      <c r="E147" s="26" t="s">
        <v>346</v>
      </c>
    </row>
    <row r="148" spans="1:5" ht="28.5">
      <c r="A148" s="28" t="s">
        <v>12</v>
      </c>
      <c r="B148" s="22" t="s">
        <v>258</v>
      </c>
      <c r="C148" s="22" t="s">
        <v>178</v>
      </c>
      <c r="D148" s="96">
        <v>1000000</v>
      </c>
      <c r="E148" s="26" t="s">
        <v>346</v>
      </c>
    </row>
    <row r="149" spans="1:5">
      <c r="A149" s="12" t="s">
        <v>6</v>
      </c>
      <c r="B149" s="13" t="s">
        <v>45</v>
      </c>
      <c r="C149" s="14"/>
      <c r="D149" s="84">
        <f>+D150+D159+D163+D170+D176+D179+D182+D185+D192</f>
        <v>5606666648.0900002</v>
      </c>
      <c r="E149" s="14"/>
    </row>
    <row r="150" spans="1:5" ht="30">
      <c r="A150" s="15" t="s">
        <v>8</v>
      </c>
      <c r="B150" s="1" t="s">
        <v>46</v>
      </c>
      <c r="C150" s="1"/>
      <c r="D150" s="91">
        <f>+D151+D153+D155+D157</f>
        <v>235000000</v>
      </c>
      <c r="E150" s="1"/>
    </row>
    <row r="151" spans="1:5">
      <c r="A151" s="25" t="s">
        <v>10</v>
      </c>
      <c r="B151" s="33" t="s">
        <v>47</v>
      </c>
      <c r="C151" s="20"/>
      <c r="D151" s="92">
        <f>+D152</f>
        <v>60000000</v>
      </c>
      <c r="E151" s="20"/>
    </row>
    <row r="152" spans="1:5" ht="70.900000000000006" customHeight="1">
      <c r="A152" s="28" t="s">
        <v>12</v>
      </c>
      <c r="B152" s="22" t="s">
        <v>180</v>
      </c>
      <c r="C152" s="22" t="s">
        <v>178</v>
      </c>
      <c r="D152" s="97">
        <v>60000000</v>
      </c>
      <c r="E152" s="22" t="s">
        <v>347</v>
      </c>
    </row>
    <row r="153" spans="1:5">
      <c r="A153" s="25" t="s">
        <v>10</v>
      </c>
      <c r="B153" s="33" t="s">
        <v>48</v>
      </c>
      <c r="C153" s="20"/>
      <c r="D153" s="92">
        <f>+D154</f>
        <v>45000000</v>
      </c>
      <c r="E153" s="20"/>
    </row>
    <row r="154" spans="1:5" ht="57">
      <c r="A154" s="28" t="s">
        <v>12</v>
      </c>
      <c r="B154" s="22" t="s">
        <v>181</v>
      </c>
      <c r="C154" s="22" t="s">
        <v>178</v>
      </c>
      <c r="D154" s="97">
        <v>45000000</v>
      </c>
      <c r="E154" s="22" t="s">
        <v>347</v>
      </c>
    </row>
    <row r="155" spans="1:5">
      <c r="A155" s="25" t="s">
        <v>10</v>
      </c>
      <c r="B155" s="33" t="s">
        <v>49</v>
      </c>
      <c r="C155" s="20"/>
      <c r="D155" s="92">
        <f>+D156</f>
        <v>90000000</v>
      </c>
      <c r="E155" s="20"/>
    </row>
    <row r="156" spans="1:5" ht="42.75">
      <c r="A156" s="28" t="s">
        <v>12</v>
      </c>
      <c r="B156" s="22" t="s">
        <v>182</v>
      </c>
      <c r="C156" s="22" t="s">
        <v>178</v>
      </c>
      <c r="D156" s="97">
        <v>90000000</v>
      </c>
      <c r="E156" s="22" t="s">
        <v>347</v>
      </c>
    </row>
    <row r="157" spans="1:5">
      <c r="A157" s="25" t="s">
        <v>10</v>
      </c>
      <c r="B157" s="33" t="s">
        <v>50</v>
      </c>
      <c r="C157" s="20"/>
      <c r="D157" s="92">
        <f>+D158</f>
        <v>40000000</v>
      </c>
      <c r="E157" s="20"/>
    </row>
    <row r="158" spans="1:5" ht="71.25">
      <c r="A158" s="28" t="s">
        <v>12</v>
      </c>
      <c r="B158" s="22" t="s">
        <v>183</v>
      </c>
      <c r="C158" s="22" t="s">
        <v>178</v>
      </c>
      <c r="D158" s="97">
        <v>40000000</v>
      </c>
      <c r="E158" s="22" t="s">
        <v>347</v>
      </c>
    </row>
    <row r="159" spans="1:5">
      <c r="A159" s="15" t="s">
        <v>8</v>
      </c>
      <c r="B159" s="1" t="s">
        <v>51</v>
      </c>
      <c r="C159" s="1"/>
      <c r="D159" s="91">
        <f>D160</f>
        <v>100000000</v>
      </c>
      <c r="E159" s="1"/>
    </row>
    <row r="160" spans="1:5">
      <c r="A160" s="25" t="s">
        <v>10</v>
      </c>
      <c r="B160" s="33" t="s">
        <v>52</v>
      </c>
      <c r="C160" s="20"/>
      <c r="D160" s="98">
        <f>SUM(D161:D162)</f>
        <v>100000000</v>
      </c>
      <c r="E160" s="20"/>
    </row>
    <row r="161" spans="1:5" ht="42.75">
      <c r="A161" s="28" t="s">
        <v>12</v>
      </c>
      <c r="B161" s="22" t="s">
        <v>262</v>
      </c>
      <c r="C161" s="22" t="s">
        <v>178</v>
      </c>
      <c r="D161" s="97">
        <v>30000000</v>
      </c>
      <c r="E161" s="22" t="s">
        <v>347</v>
      </c>
    </row>
    <row r="162" spans="1:5" ht="42.75">
      <c r="A162" s="28" t="s">
        <v>12</v>
      </c>
      <c r="B162" s="22" t="s">
        <v>184</v>
      </c>
      <c r="C162" s="22" t="s">
        <v>178</v>
      </c>
      <c r="D162" s="97">
        <v>70000000</v>
      </c>
      <c r="E162" s="22" t="s">
        <v>347</v>
      </c>
    </row>
    <row r="163" spans="1:5" ht="30">
      <c r="A163" s="15" t="s">
        <v>8</v>
      </c>
      <c r="B163" s="1" t="s">
        <v>53</v>
      </c>
      <c r="C163" s="1"/>
      <c r="D163" s="91">
        <f>+D164+D168</f>
        <v>170000000</v>
      </c>
      <c r="E163" s="1"/>
    </row>
    <row r="164" spans="1:5" ht="30">
      <c r="A164" s="25" t="s">
        <v>10</v>
      </c>
      <c r="B164" s="33" t="s">
        <v>54</v>
      </c>
      <c r="C164" s="20"/>
      <c r="D164" s="92">
        <f>SUM(D165:D167)</f>
        <v>135000000</v>
      </c>
      <c r="E164" s="20"/>
    </row>
    <row r="165" spans="1:5" ht="71.25">
      <c r="A165" s="28" t="s">
        <v>12</v>
      </c>
      <c r="B165" s="22" t="s">
        <v>185</v>
      </c>
      <c r="C165" s="22" t="s">
        <v>178</v>
      </c>
      <c r="D165" s="97">
        <v>65000000</v>
      </c>
      <c r="E165" s="22" t="s">
        <v>347</v>
      </c>
    </row>
    <row r="166" spans="1:5" ht="42.75">
      <c r="A166" s="28" t="s">
        <v>12</v>
      </c>
      <c r="B166" s="22" t="s">
        <v>260</v>
      </c>
      <c r="C166" s="22" t="s">
        <v>178</v>
      </c>
      <c r="D166" s="97">
        <v>40000000</v>
      </c>
      <c r="E166" s="22" t="s">
        <v>347</v>
      </c>
    </row>
    <row r="167" spans="1:5" ht="71.25">
      <c r="A167" s="28" t="s">
        <v>12</v>
      </c>
      <c r="B167" s="22" t="s">
        <v>261</v>
      </c>
      <c r="C167" s="22" t="s">
        <v>178</v>
      </c>
      <c r="D167" s="97">
        <v>30000000</v>
      </c>
      <c r="E167" s="22" t="s">
        <v>347</v>
      </c>
    </row>
    <row r="168" spans="1:5">
      <c r="A168" s="25" t="s">
        <v>10</v>
      </c>
      <c r="B168" s="33" t="s">
        <v>55</v>
      </c>
      <c r="C168" s="20"/>
      <c r="D168" s="92">
        <f>+D169</f>
        <v>35000000</v>
      </c>
      <c r="E168" s="20"/>
    </row>
    <row r="169" spans="1:5" ht="81.599999999999994" customHeight="1">
      <c r="A169" s="28" t="s">
        <v>12</v>
      </c>
      <c r="B169" s="22" t="s">
        <v>457</v>
      </c>
      <c r="C169" s="22" t="s">
        <v>178</v>
      </c>
      <c r="D169" s="97">
        <v>35000000</v>
      </c>
      <c r="E169" s="22" t="s">
        <v>347</v>
      </c>
    </row>
    <row r="170" spans="1:5" ht="30">
      <c r="A170" s="15" t="s">
        <v>8</v>
      </c>
      <c r="B170" s="1" t="s">
        <v>56</v>
      </c>
      <c r="C170" s="1"/>
      <c r="D170" s="91">
        <f>+D171</f>
        <v>4712206648.0900002</v>
      </c>
      <c r="E170" s="1"/>
    </row>
    <row r="171" spans="1:5">
      <c r="A171" s="25" t="s">
        <v>10</v>
      </c>
      <c r="B171" s="33" t="s">
        <v>57</v>
      </c>
      <c r="C171" s="20"/>
      <c r="D171" s="92">
        <f>SUM(D172:D175)</f>
        <v>4712206648.0900002</v>
      </c>
      <c r="E171" s="20"/>
    </row>
    <row r="172" spans="1:5" ht="42.75">
      <c r="A172" s="28" t="s">
        <v>12</v>
      </c>
      <c r="B172" s="22" t="s">
        <v>186</v>
      </c>
      <c r="C172" s="22" t="s">
        <v>187</v>
      </c>
      <c r="D172" s="97">
        <v>3962206648.0900002</v>
      </c>
      <c r="E172" s="22" t="s">
        <v>347</v>
      </c>
    </row>
    <row r="173" spans="1:5" ht="71.25">
      <c r="A173" s="28" t="s">
        <v>12</v>
      </c>
      <c r="B173" s="22" t="s">
        <v>263</v>
      </c>
      <c r="C173" s="22" t="s">
        <v>187</v>
      </c>
      <c r="D173" s="97">
        <v>200000000</v>
      </c>
      <c r="E173" s="22" t="s">
        <v>347</v>
      </c>
    </row>
    <row r="174" spans="1:5" ht="71.25">
      <c r="A174" s="28" t="s">
        <v>12</v>
      </c>
      <c r="B174" s="22" t="s">
        <v>264</v>
      </c>
      <c r="C174" s="22" t="s">
        <v>187</v>
      </c>
      <c r="D174" s="97">
        <v>200000000</v>
      </c>
      <c r="E174" s="22" t="s">
        <v>347</v>
      </c>
    </row>
    <row r="175" spans="1:5" ht="71.25">
      <c r="A175" s="28" t="s">
        <v>12</v>
      </c>
      <c r="B175" s="22" t="s">
        <v>188</v>
      </c>
      <c r="C175" s="22" t="s">
        <v>187</v>
      </c>
      <c r="D175" s="97">
        <v>350000000</v>
      </c>
      <c r="E175" s="22" t="s">
        <v>347</v>
      </c>
    </row>
    <row r="176" spans="1:5">
      <c r="A176" s="15" t="s">
        <v>8</v>
      </c>
      <c r="B176" s="1" t="s">
        <v>58</v>
      </c>
      <c r="C176" s="1"/>
      <c r="D176" s="91">
        <f>+D177</f>
        <v>80000000</v>
      </c>
      <c r="E176" s="1"/>
    </row>
    <row r="177" spans="1:5">
      <c r="A177" s="25" t="s">
        <v>10</v>
      </c>
      <c r="B177" s="33" t="s">
        <v>59</v>
      </c>
      <c r="C177" s="20"/>
      <c r="D177" s="92">
        <f>+D178</f>
        <v>80000000</v>
      </c>
      <c r="E177" s="20"/>
    </row>
    <row r="178" spans="1:5" ht="42.75">
      <c r="A178" s="28" t="s">
        <v>12</v>
      </c>
      <c r="B178" s="22" t="s">
        <v>189</v>
      </c>
      <c r="C178" s="22" t="s">
        <v>178</v>
      </c>
      <c r="D178" s="97">
        <v>80000000</v>
      </c>
      <c r="E178" s="22" t="s">
        <v>347</v>
      </c>
    </row>
    <row r="179" spans="1:5" ht="30">
      <c r="A179" s="15" t="s">
        <v>8</v>
      </c>
      <c r="B179" s="1" t="s">
        <v>60</v>
      </c>
      <c r="C179" s="1"/>
      <c r="D179" s="91">
        <f>+D180</f>
        <v>70000000</v>
      </c>
      <c r="E179" s="1"/>
    </row>
    <row r="180" spans="1:5">
      <c r="A180" s="25" t="s">
        <v>10</v>
      </c>
      <c r="B180" s="33" t="s">
        <v>61</v>
      </c>
      <c r="C180" s="20"/>
      <c r="D180" s="92">
        <f>+D181</f>
        <v>70000000</v>
      </c>
      <c r="E180" s="20"/>
    </row>
    <row r="181" spans="1:5" ht="57">
      <c r="A181" s="28" t="s">
        <v>12</v>
      </c>
      <c r="B181" s="22" t="s">
        <v>190</v>
      </c>
      <c r="C181" s="22" t="s">
        <v>178</v>
      </c>
      <c r="D181" s="94">
        <v>70000000</v>
      </c>
      <c r="E181" s="22" t="s">
        <v>347</v>
      </c>
    </row>
    <row r="182" spans="1:5">
      <c r="A182" s="15" t="s">
        <v>8</v>
      </c>
      <c r="B182" s="1" t="s">
        <v>163</v>
      </c>
      <c r="C182" s="1"/>
      <c r="D182" s="91">
        <f>+D183</f>
        <v>45000000</v>
      </c>
      <c r="E182" s="1"/>
    </row>
    <row r="183" spans="1:5">
      <c r="A183" s="25" t="s">
        <v>10</v>
      </c>
      <c r="B183" s="33" t="s">
        <v>62</v>
      </c>
      <c r="C183" s="20"/>
      <c r="D183" s="92">
        <f>+D184</f>
        <v>45000000</v>
      </c>
      <c r="E183" s="20"/>
    </row>
    <row r="184" spans="1:5" ht="57">
      <c r="A184" s="28" t="s">
        <v>12</v>
      </c>
      <c r="B184" s="22" t="s">
        <v>191</v>
      </c>
      <c r="C184" s="22" t="s">
        <v>178</v>
      </c>
      <c r="D184" s="94">
        <v>45000000</v>
      </c>
      <c r="E184" s="22" t="s">
        <v>347</v>
      </c>
    </row>
    <row r="185" spans="1:5">
      <c r="A185" s="15" t="s">
        <v>8</v>
      </c>
      <c r="B185" s="1" t="s">
        <v>39</v>
      </c>
      <c r="C185" s="1"/>
      <c r="D185" s="91">
        <f>+D186+D188+D190</f>
        <v>145460000</v>
      </c>
      <c r="E185" s="1"/>
    </row>
    <row r="186" spans="1:5" ht="60">
      <c r="A186" s="25" t="s">
        <v>10</v>
      </c>
      <c r="B186" s="33" t="s">
        <v>63</v>
      </c>
      <c r="C186" s="20"/>
      <c r="D186" s="99">
        <f>+D187</f>
        <v>49000000</v>
      </c>
      <c r="E186" s="20"/>
    </row>
    <row r="187" spans="1:5" ht="42.75">
      <c r="A187" s="28" t="s">
        <v>12</v>
      </c>
      <c r="B187" s="79" t="s">
        <v>409</v>
      </c>
      <c r="C187" s="22" t="s">
        <v>178</v>
      </c>
      <c r="D187" s="100">
        <v>49000000</v>
      </c>
      <c r="E187" s="22" t="s">
        <v>354</v>
      </c>
    </row>
    <row r="188" spans="1:5" ht="45">
      <c r="A188" s="25" t="s">
        <v>10</v>
      </c>
      <c r="B188" s="33" t="s">
        <v>64</v>
      </c>
      <c r="C188" s="20"/>
      <c r="D188" s="99">
        <f>+D189</f>
        <v>68460000</v>
      </c>
      <c r="E188" s="20"/>
    </row>
    <row r="189" spans="1:5" ht="57">
      <c r="A189" s="28" t="s">
        <v>12</v>
      </c>
      <c r="B189" s="79" t="s">
        <v>410</v>
      </c>
      <c r="C189" s="22" t="s">
        <v>178</v>
      </c>
      <c r="D189" s="100">
        <v>68460000</v>
      </c>
      <c r="E189" s="22" t="s">
        <v>354</v>
      </c>
    </row>
    <row r="190" spans="1:5" ht="45">
      <c r="A190" s="25" t="s">
        <v>10</v>
      </c>
      <c r="B190" s="33" t="s">
        <v>65</v>
      </c>
      <c r="C190" s="20"/>
      <c r="D190" s="99">
        <f>+D191</f>
        <v>28000000</v>
      </c>
      <c r="E190" s="20"/>
    </row>
    <row r="191" spans="1:5" ht="57">
      <c r="A191" s="28" t="s">
        <v>12</v>
      </c>
      <c r="B191" s="79" t="s">
        <v>411</v>
      </c>
      <c r="C191" s="22" t="s">
        <v>178</v>
      </c>
      <c r="D191" s="100">
        <v>28000000</v>
      </c>
      <c r="E191" s="22" t="s">
        <v>354</v>
      </c>
    </row>
    <row r="192" spans="1:5">
      <c r="A192" s="15" t="s">
        <v>8</v>
      </c>
      <c r="B192" s="1" t="s">
        <v>66</v>
      </c>
      <c r="C192" s="1"/>
      <c r="D192" s="91">
        <f>+D193</f>
        <v>49000000</v>
      </c>
      <c r="E192" s="1"/>
    </row>
    <row r="193" spans="1:5" ht="30">
      <c r="A193" s="25" t="s">
        <v>10</v>
      </c>
      <c r="B193" s="33" t="s">
        <v>365</v>
      </c>
      <c r="C193" s="20"/>
      <c r="D193" s="101">
        <f>+D194</f>
        <v>49000000</v>
      </c>
      <c r="E193" s="20"/>
    </row>
    <row r="194" spans="1:5" ht="71.25">
      <c r="A194" s="28" t="s">
        <v>12</v>
      </c>
      <c r="B194" s="79" t="s">
        <v>412</v>
      </c>
      <c r="C194" s="22" t="s">
        <v>178</v>
      </c>
      <c r="D194" s="100">
        <v>49000000</v>
      </c>
      <c r="E194" s="22" t="s">
        <v>354</v>
      </c>
    </row>
    <row r="195" spans="1:5">
      <c r="A195" s="12" t="s">
        <v>6</v>
      </c>
      <c r="B195" s="13" t="s">
        <v>67</v>
      </c>
      <c r="C195" s="129"/>
      <c r="D195" s="84">
        <f>D196+D225</f>
        <v>1313881943.54</v>
      </c>
      <c r="E195" s="14"/>
    </row>
    <row r="196" spans="1:5" ht="30">
      <c r="A196" s="15" t="s">
        <v>8</v>
      </c>
      <c r="B196" s="41" t="s">
        <v>68</v>
      </c>
      <c r="C196" s="1"/>
      <c r="D196" s="91">
        <f>+D197+D209+D211</f>
        <v>897778474.41999996</v>
      </c>
      <c r="E196" s="1"/>
    </row>
    <row r="197" spans="1:5" ht="45">
      <c r="A197" s="25" t="s">
        <v>10</v>
      </c>
      <c r="B197" s="33" t="s">
        <v>69</v>
      </c>
      <c r="C197" s="20"/>
      <c r="D197" s="92">
        <f>SUM(D198:D208)</f>
        <v>197778474.41999999</v>
      </c>
      <c r="E197" s="20"/>
    </row>
    <row r="198" spans="1:5" ht="42.75" customHeight="1">
      <c r="A198" s="118" t="s">
        <v>12</v>
      </c>
      <c r="B198" s="117" t="s">
        <v>416</v>
      </c>
      <c r="C198" s="24" t="s">
        <v>178</v>
      </c>
      <c r="D198" s="94">
        <v>24999999.82</v>
      </c>
      <c r="E198" s="117" t="s">
        <v>266</v>
      </c>
    </row>
    <row r="199" spans="1:5" ht="42.75">
      <c r="A199" s="118" t="s">
        <v>12</v>
      </c>
      <c r="B199" s="24" t="s">
        <v>417</v>
      </c>
      <c r="C199" s="24" t="s">
        <v>178</v>
      </c>
      <c r="D199" s="94">
        <v>25000000</v>
      </c>
      <c r="E199" s="24" t="s">
        <v>266</v>
      </c>
    </row>
    <row r="200" spans="1:5" ht="19.899999999999999" customHeight="1">
      <c r="A200" s="151" t="s">
        <v>12</v>
      </c>
      <c r="B200" s="145" t="s">
        <v>267</v>
      </c>
      <c r="C200" s="24" t="s">
        <v>178</v>
      </c>
      <c r="D200" s="94">
        <v>11279696</v>
      </c>
      <c r="E200" s="145" t="s">
        <v>266</v>
      </c>
    </row>
    <row r="201" spans="1:5" ht="49.15" customHeight="1">
      <c r="A201" s="153"/>
      <c r="B201" s="146"/>
      <c r="C201" s="24" t="s">
        <v>268</v>
      </c>
      <c r="D201" s="94">
        <v>7860278</v>
      </c>
      <c r="E201" s="146"/>
    </row>
    <row r="202" spans="1:5" ht="49.15" customHeight="1">
      <c r="A202" s="153"/>
      <c r="B202" s="146"/>
      <c r="C202" s="24" t="s">
        <v>269</v>
      </c>
      <c r="D202" s="94">
        <v>3540154</v>
      </c>
      <c r="E202" s="146"/>
    </row>
    <row r="203" spans="1:5" ht="22.9" customHeight="1">
      <c r="A203" s="152"/>
      <c r="B203" s="147"/>
      <c r="C203" s="22" t="s">
        <v>270</v>
      </c>
      <c r="D203" s="102">
        <v>47319872</v>
      </c>
      <c r="E203" s="147"/>
    </row>
    <row r="204" spans="1:5" ht="22.9" customHeight="1">
      <c r="A204" s="151" t="s">
        <v>12</v>
      </c>
      <c r="B204" s="145" t="s">
        <v>418</v>
      </c>
      <c r="C204" s="22" t="s">
        <v>178</v>
      </c>
      <c r="D204" s="102">
        <v>24120902.719999999</v>
      </c>
      <c r="E204" s="148" t="s">
        <v>266</v>
      </c>
    </row>
    <row r="205" spans="1:5" ht="28.5">
      <c r="A205" s="153"/>
      <c r="B205" s="146"/>
      <c r="C205" s="22" t="s">
        <v>271</v>
      </c>
      <c r="D205" s="102">
        <v>873364.23</v>
      </c>
      <c r="E205" s="154"/>
    </row>
    <row r="206" spans="1:5" ht="28.5">
      <c r="A206" s="153"/>
      <c r="B206" s="146"/>
      <c r="C206" s="22" t="s">
        <v>272</v>
      </c>
      <c r="D206" s="102">
        <v>632436.15</v>
      </c>
      <c r="E206" s="154"/>
    </row>
    <row r="207" spans="1:5" ht="42.75">
      <c r="A207" s="153"/>
      <c r="B207" s="146"/>
      <c r="C207" s="22" t="s">
        <v>269</v>
      </c>
      <c r="D207" s="102">
        <v>2151771.5</v>
      </c>
      <c r="E207" s="154"/>
    </row>
    <row r="208" spans="1:5" ht="14.25">
      <c r="A208" s="152"/>
      <c r="B208" s="147"/>
      <c r="C208" s="22" t="s">
        <v>270</v>
      </c>
      <c r="D208" s="97">
        <v>50000000</v>
      </c>
      <c r="E208" s="149"/>
    </row>
    <row r="209" spans="1:6" ht="45">
      <c r="A209" s="25" t="s">
        <v>10</v>
      </c>
      <c r="B209" s="33" t="s">
        <v>70</v>
      </c>
      <c r="C209" s="20"/>
      <c r="D209" s="92">
        <f>SUM(D210:D210)</f>
        <v>120000000</v>
      </c>
      <c r="E209" s="20"/>
    </row>
    <row r="210" spans="1:6" ht="67.900000000000006" customHeight="1">
      <c r="A210" s="116" t="s">
        <v>12</v>
      </c>
      <c r="B210" s="114" t="s">
        <v>419</v>
      </c>
      <c r="C210" s="22" t="s">
        <v>178</v>
      </c>
      <c r="D210" s="97">
        <v>120000000</v>
      </c>
      <c r="E210" s="114" t="s">
        <v>266</v>
      </c>
    </row>
    <row r="211" spans="1:6" ht="47.45" customHeight="1">
      <c r="A211" s="25" t="s">
        <v>10</v>
      </c>
      <c r="B211" s="33" t="s">
        <v>71</v>
      </c>
      <c r="C211" s="20"/>
      <c r="D211" s="92">
        <f>SUM(D212:D224)</f>
        <v>580000000</v>
      </c>
      <c r="E211" s="20"/>
    </row>
    <row r="212" spans="1:6" s="23" customFormat="1" ht="21.6" customHeight="1">
      <c r="A212" s="151" t="s">
        <v>12</v>
      </c>
      <c r="B212" s="145" t="s">
        <v>273</v>
      </c>
      <c r="C212" s="24" t="s">
        <v>178</v>
      </c>
      <c r="D212" s="94">
        <v>25000000</v>
      </c>
      <c r="E212" s="145" t="s">
        <v>266</v>
      </c>
    </row>
    <row r="213" spans="1:6" s="23" customFormat="1" ht="21.6" customHeight="1">
      <c r="A213" s="152"/>
      <c r="B213" s="147"/>
      <c r="C213" s="24" t="s">
        <v>270</v>
      </c>
      <c r="D213" s="94">
        <v>15000000</v>
      </c>
      <c r="E213" s="147"/>
    </row>
    <row r="214" spans="1:6" s="23" customFormat="1" ht="28.5">
      <c r="A214" s="151" t="s">
        <v>12</v>
      </c>
      <c r="B214" s="145" t="s">
        <v>274</v>
      </c>
      <c r="C214" s="24" t="s">
        <v>203</v>
      </c>
      <c r="D214" s="94">
        <v>127279935.81999999</v>
      </c>
      <c r="E214" s="145" t="s">
        <v>266</v>
      </c>
    </row>
    <row r="215" spans="1:6" s="23" customFormat="1" ht="57">
      <c r="A215" s="153"/>
      <c r="B215" s="146"/>
      <c r="C215" s="24" t="s">
        <v>226</v>
      </c>
      <c r="D215" s="94">
        <v>1730779.14</v>
      </c>
      <c r="E215" s="146"/>
    </row>
    <row r="216" spans="1:6" s="23" customFormat="1" ht="57">
      <c r="A216" s="153"/>
      <c r="B216" s="146"/>
      <c r="C216" s="24" t="s">
        <v>227</v>
      </c>
      <c r="D216" s="94">
        <v>2390123.58</v>
      </c>
      <c r="E216" s="146"/>
    </row>
    <row r="217" spans="1:6" s="23" customFormat="1" ht="42.75">
      <c r="A217" s="153"/>
      <c r="B217" s="146"/>
      <c r="C217" s="24" t="s">
        <v>265</v>
      </c>
      <c r="D217" s="94">
        <v>23999760</v>
      </c>
      <c r="E217" s="146"/>
      <c r="F217" s="130"/>
    </row>
    <row r="218" spans="1:6" s="23" customFormat="1" ht="42.75">
      <c r="A218" s="153"/>
      <c r="B218" s="146"/>
      <c r="C218" s="24" t="s">
        <v>437</v>
      </c>
      <c r="D218" s="94">
        <v>127790075.84</v>
      </c>
      <c r="E218" s="146"/>
      <c r="F218" s="130"/>
    </row>
    <row r="219" spans="1:6" s="23" customFormat="1" ht="14.25">
      <c r="A219" s="153"/>
      <c r="B219" s="146"/>
      <c r="C219" s="24" t="s">
        <v>178</v>
      </c>
      <c r="D219" s="94">
        <v>16809325.620000001</v>
      </c>
      <c r="E219" s="146"/>
    </row>
    <row r="220" spans="1:6" s="23" customFormat="1" ht="14.25">
      <c r="A220" s="152"/>
      <c r="B220" s="147"/>
      <c r="C220" s="24" t="s">
        <v>270</v>
      </c>
      <c r="D220" s="94">
        <v>50000000</v>
      </c>
      <c r="E220" s="147"/>
    </row>
    <row r="221" spans="1:6" s="23" customFormat="1" ht="14.25">
      <c r="A221" s="151" t="s">
        <v>12</v>
      </c>
      <c r="B221" s="145" t="s">
        <v>420</v>
      </c>
      <c r="C221" s="24" t="s">
        <v>178</v>
      </c>
      <c r="D221" s="94">
        <v>10000000</v>
      </c>
      <c r="E221" s="145" t="s">
        <v>266</v>
      </c>
    </row>
    <row r="222" spans="1:6" s="23" customFormat="1" ht="14.25">
      <c r="A222" s="152"/>
      <c r="B222" s="147"/>
      <c r="C222" s="24" t="s">
        <v>270</v>
      </c>
      <c r="D222" s="94">
        <v>80000000</v>
      </c>
      <c r="E222" s="147"/>
    </row>
    <row r="223" spans="1:6" s="23" customFormat="1" ht="71.25">
      <c r="A223" s="151" t="s">
        <v>12</v>
      </c>
      <c r="B223" s="145" t="s">
        <v>421</v>
      </c>
      <c r="C223" s="24" t="s">
        <v>438</v>
      </c>
      <c r="D223" s="94">
        <v>54431450.280000001</v>
      </c>
      <c r="E223" s="148" t="s">
        <v>266</v>
      </c>
    </row>
    <row r="224" spans="1:6" ht="25.15" customHeight="1">
      <c r="A224" s="152"/>
      <c r="B224" s="147"/>
      <c r="C224" s="22" t="s">
        <v>270</v>
      </c>
      <c r="D224" s="97">
        <v>45568549.719999999</v>
      </c>
      <c r="E224" s="149"/>
    </row>
    <row r="225" spans="1:5" ht="25.15" customHeight="1">
      <c r="A225" s="15" t="s">
        <v>8</v>
      </c>
      <c r="B225" s="1" t="s">
        <v>72</v>
      </c>
      <c r="C225" s="1"/>
      <c r="D225" s="91">
        <f>+D226+D229</f>
        <v>416103469.12</v>
      </c>
      <c r="E225" s="1"/>
    </row>
    <row r="226" spans="1:5" ht="40.15" customHeight="1">
      <c r="A226" s="25" t="s">
        <v>10</v>
      </c>
      <c r="B226" s="33" t="s">
        <v>73</v>
      </c>
      <c r="C226" s="20"/>
      <c r="D226" s="92">
        <f>SUBTOTAL(9,D227:D228)</f>
        <v>301103469.12</v>
      </c>
      <c r="E226" s="20"/>
    </row>
    <row r="227" spans="1:5" s="23" customFormat="1" ht="43.9" customHeight="1">
      <c r="A227" s="141" t="s">
        <v>12</v>
      </c>
      <c r="B227" s="148" t="s">
        <v>422</v>
      </c>
      <c r="C227" s="24" t="s">
        <v>178</v>
      </c>
      <c r="D227" s="94">
        <v>137221526.12</v>
      </c>
      <c r="E227" s="145" t="s">
        <v>266</v>
      </c>
    </row>
    <row r="228" spans="1:5" ht="43.9" customHeight="1">
      <c r="A228" s="150"/>
      <c r="B228" s="149"/>
      <c r="C228" s="22" t="s">
        <v>270</v>
      </c>
      <c r="D228" s="94">
        <v>163881943</v>
      </c>
      <c r="E228" s="147"/>
    </row>
    <row r="229" spans="1:5" ht="25.15" customHeight="1">
      <c r="A229" s="25" t="s">
        <v>10</v>
      </c>
      <c r="B229" s="33" t="s">
        <v>74</v>
      </c>
      <c r="C229" s="20"/>
      <c r="D229" s="92">
        <f>SUM(D230:D231)</f>
        <v>115000000</v>
      </c>
      <c r="E229" s="20"/>
    </row>
    <row r="230" spans="1:5" s="23" customFormat="1" ht="34.15" customHeight="1">
      <c r="A230" s="141" t="s">
        <v>12</v>
      </c>
      <c r="B230" s="143" t="s">
        <v>275</v>
      </c>
      <c r="C230" s="24" t="s">
        <v>178</v>
      </c>
      <c r="D230" s="93">
        <v>105568549.72</v>
      </c>
      <c r="E230" s="145" t="s">
        <v>266</v>
      </c>
    </row>
    <row r="231" spans="1:5" s="23" customFormat="1" ht="34.15" customHeight="1">
      <c r="A231" s="142"/>
      <c r="B231" s="144"/>
      <c r="C231" s="22" t="s">
        <v>270</v>
      </c>
      <c r="D231" s="93">
        <v>9431450.2799999993</v>
      </c>
      <c r="E231" s="146"/>
    </row>
    <row r="232" spans="1:5" ht="25.15" customHeight="1">
      <c r="A232" s="12" t="s">
        <v>6</v>
      </c>
      <c r="B232" s="13" t="s">
        <v>75</v>
      </c>
      <c r="C232" s="14"/>
      <c r="D232" s="84">
        <f>D233</f>
        <v>1405125315.6599998</v>
      </c>
      <c r="E232" s="14"/>
    </row>
    <row r="233" spans="1:5" ht="25.15" customHeight="1">
      <c r="A233" s="15" t="s">
        <v>8</v>
      </c>
      <c r="B233" s="1" t="s">
        <v>76</v>
      </c>
      <c r="C233" s="1"/>
      <c r="D233" s="91">
        <f>+D234+D241+D244+D258+D262+D267</f>
        <v>1405125315.6599998</v>
      </c>
      <c r="E233" s="1"/>
    </row>
    <row r="234" spans="1:5" ht="25.15" customHeight="1">
      <c r="A234" s="25" t="s">
        <v>10</v>
      </c>
      <c r="B234" s="33" t="s">
        <v>77</v>
      </c>
      <c r="C234" s="20"/>
      <c r="D234" s="92">
        <f>SUM(D235:D240)</f>
        <v>327900000</v>
      </c>
      <c r="E234" s="20"/>
    </row>
    <row r="235" spans="1:5" s="23" customFormat="1" ht="25.15" customHeight="1">
      <c r="A235" s="141" t="s">
        <v>12</v>
      </c>
      <c r="B235" s="192" t="s">
        <v>278</v>
      </c>
      <c r="C235" s="24" t="s">
        <v>178</v>
      </c>
      <c r="D235" s="93">
        <v>210900000</v>
      </c>
      <c r="E235" s="145" t="s">
        <v>266</v>
      </c>
    </row>
    <row r="236" spans="1:5" s="23" customFormat="1" ht="25.15" customHeight="1">
      <c r="A236" s="142"/>
      <c r="B236" s="193"/>
      <c r="C236" s="24" t="s">
        <v>398</v>
      </c>
      <c r="D236" s="93">
        <v>82000000</v>
      </c>
      <c r="E236" s="147"/>
    </row>
    <row r="237" spans="1:5" s="23" customFormat="1" ht="25.15" customHeight="1">
      <c r="A237" s="142"/>
      <c r="B237" s="194" t="s">
        <v>279</v>
      </c>
      <c r="C237" s="24" t="s">
        <v>178</v>
      </c>
      <c r="D237" s="93">
        <v>10000000</v>
      </c>
      <c r="E237" s="145" t="s">
        <v>266</v>
      </c>
    </row>
    <row r="238" spans="1:5" s="23" customFormat="1" ht="25.15" customHeight="1">
      <c r="A238" s="142"/>
      <c r="B238" s="195"/>
      <c r="C238" s="24" t="s">
        <v>398</v>
      </c>
      <c r="D238" s="93">
        <v>5000000</v>
      </c>
      <c r="E238" s="147"/>
    </row>
    <row r="239" spans="1:5" s="23" customFormat="1" ht="25.15" customHeight="1">
      <c r="A239" s="142"/>
      <c r="B239" s="194" t="s">
        <v>280</v>
      </c>
      <c r="C239" s="24" t="s">
        <v>178</v>
      </c>
      <c r="D239" s="93">
        <v>13000000</v>
      </c>
      <c r="E239" s="145" t="s">
        <v>266</v>
      </c>
    </row>
    <row r="240" spans="1:5" ht="25.15" customHeight="1">
      <c r="A240" s="150"/>
      <c r="B240" s="195"/>
      <c r="C240" s="24" t="s">
        <v>398</v>
      </c>
      <c r="D240" s="93">
        <v>7000000</v>
      </c>
      <c r="E240" s="147"/>
    </row>
    <row r="241" spans="1:5">
      <c r="A241" s="25" t="s">
        <v>10</v>
      </c>
      <c r="B241" s="33" t="s">
        <v>78</v>
      </c>
      <c r="C241" s="20"/>
      <c r="D241" s="92">
        <f>SUM(D242:D243)</f>
        <v>150000000</v>
      </c>
      <c r="E241" s="20"/>
    </row>
    <row r="242" spans="1:5" s="23" customFormat="1" ht="14.25" customHeight="1">
      <c r="A242" s="141" t="s">
        <v>12</v>
      </c>
      <c r="B242" s="148" t="s">
        <v>281</v>
      </c>
      <c r="C242" s="24" t="s">
        <v>178</v>
      </c>
      <c r="D242" s="93">
        <v>54000000</v>
      </c>
      <c r="E242" s="145" t="s">
        <v>266</v>
      </c>
    </row>
    <row r="243" spans="1:5" ht="14.25">
      <c r="A243" s="150"/>
      <c r="B243" s="149"/>
      <c r="C243" s="24" t="s">
        <v>398</v>
      </c>
      <c r="D243" s="93">
        <v>96000000</v>
      </c>
      <c r="E243" s="147"/>
    </row>
    <row r="244" spans="1:5">
      <c r="A244" s="25" t="s">
        <v>10</v>
      </c>
      <c r="B244" s="33" t="s">
        <v>79</v>
      </c>
      <c r="C244" s="20"/>
      <c r="D244" s="92">
        <f>SUM(D245:D257)</f>
        <v>421199766.02999997</v>
      </c>
      <c r="E244" s="20"/>
    </row>
    <row r="245" spans="1:5" s="23" customFormat="1" ht="14.25" customHeight="1">
      <c r="A245" s="151" t="s">
        <v>12</v>
      </c>
      <c r="B245" s="194" t="s">
        <v>282</v>
      </c>
      <c r="C245" s="24" t="s">
        <v>178</v>
      </c>
      <c r="D245" s="93">
        <v>20000000</v>
      </c>
      <c r="E245" s="145" t="s">
        <v>266</v>
      </c>
    </row>
    <row r="246" spans="1:5" s="23" customFormat="1" ht="14.25">
      <c r="A246" s="152"/>
      <c r="B246" s="195"/>
      <c r="C246" s="24" t="s">
        <v>398</v>
      </c>
      <c r="D246" s="93">
        <v>10200000</v>
      </c>
      <c r="E246" s="147"/>
    </row>
    <row r="247" spans="1:5" s="23" customFormat="1" ht="42.75">
      <c r="A247" s="21" t="s">
        <v>12</v>
      </c>
      <c r="B247" s="43" t="s">
        <v>283</v>
      </c>
      <c r="C247" s="24" t="s">
        <v>178</v>
      </c>
      <c r="D247" s="93">
        <v>10000000</v>
      </c>
      <c r="E247" s="43" t="s">
        <v>266</v>
      </c>
    </row>
    <row r="248" spans="1:5" s="23" customFormat="1" ht="14.25">
      <c r="A248" s="151" t="s">
        <v>12</v>
      </c>
      <c r="B248" s="194" t="s">
        <v>284</v>
      </c>
      <c r="C248" s="24" t="s">
        <v>178</v>
      </c>
      <c r="D248" s="93">
        <v>50000000</v>
      </c>
      <c r="E248" s="145" t="s">
        <v>266</v>
      </c>
    </row>
    <row r="249" spans="1:5" s="23" customFormat="1" ht="14.25">
      <c r="A249" s="152"/>
      <c r="B249" s="195"/>
      <c r="C249" s="24" t="s">
        <v>398</v>
      </c>
      <c r="D249" s="93">
        <v>10000000</v>
      </c>
      <c r="E249" s="147"/>
    </row>
    <row r="250" spans="1:5" s="23" customFormat="1" ht="14.25">
      <c r="A250" s="151" t="s">
        <v>12</v>
      </c>
      <c r="B250" s="194" t="s">
        <v>285</v>
      </c>
      <c r="C250" s="24" t="s">
        <v>178</v>
      </c>
      <c r="D250" s="93">
        <v>90000000</v>
      </c>
      <c r="E250" s="145" t="s">
        <v>266</v>
      </c>
    </row>
    <row r="251" spans="1:5" s="23" customFormat="1" ht="14.25">
      <c r="A251" s="152"/>
      <c r="B251" s="195"/>
      <c r="C251" s="24" t="s">
        <v>398</v>
      </c>
      <c r="D251" s="93">
        <v>90000000</v>
      </c>
      <c r="E251" s="147"/>
    </row>
    <row r="252" spans="1:5" s="23" customFormat="1" ht="14.25">
      <c r="A252" s="151" t="s">
        <v>12</v>
      </c>
      <c r="B252" s="194" t="s">
        <v>286</v>
      </c>
      <c r="C252" s="24" t="s">
        <v>178</v>
      </c>
      <c r="D252" s="93">
        <v>21100000</v>
      </c>
      <c r="E252" s="145" t="s">
        <v>266</v>
      </c>
    </row>
    <row r="253" spans="1:5" s="23" customFormat="1" ht="14.25">
      <c r="A253" s="152"/>
      <c r="B253" s="195"/>
      <c r="C253" s="24" t="s">
        <v>398</v>
      </c>
      <c r="D253" s="93">
        <v>14319766.029999999</v>
      </c>
      <c r="E253" s="147"/>
    </row>
    <row r="254" spans="1:5" s="23" customFormat="1" ht="14.25">
      <c r="A254" s="151" t="s">
        <v>12</v>
      </c>
      <c r="B254" s="194" t="s">
        <v>287</v>
      </c>
      <c r="C254" s="24" t="s">
        <v>178</v>
      </c>
      <c r="D254" s="93">
        <v>15000000</v>
      </c>
      <c r="E254" s="145" t="s">
        <v>266</v>
      </c>
    </row>
    <row r="255" spans="1:5" s="23" customFormat="1" ht="14.25">
      <c r="A255" s="152"/>
      <c r="B255" s="195"/>
      <c r="C255" s="24" t="s">
        <v>398</v>
      </c>
      <c r="D255" s="93">
        <v>20000000</v>
      </c>
      <c r="E255" s="147"/>
    </row>
    <row r="256" spans="1:5" s="23" customFormat="1" ht="14.25">
      <c r="A256" s="151" t="s">
        <v>12</v>
      </c>
      <c r="B256" s="194" t="s">
        <v>288</v>
      </c>
      <c r="C256" s="24" t="s">
        <v>178</v>
      </c>
      <c r="D256" s="93">
        <v>36000000</v>
      </c>
      <c r="E256" s="145" t="s">
        <v>266</v>
      </c>
    </row>
    <row r="257" spans="1:5" s="23" customFormat="1" ht="14.25">
      <c r="A257" s="152"/>
      <c r="B257" s="195"/>
      <c r="C257" s="24" t="s">
        <v>398</v>
      </c>
      <c r="D257" s="93">
        <v>34580000</v>
      </c>
      <c r="E257" s="147"/>
    </row>
    <row r="258" spans="1:5" ht="45">
      <c r="A258" s="25" t="s">
        <v>10</v>
      </c>
      <c r="B258" s="33" t="s">
        <v>80</v>
      </c>
      <c r="C258" s="20"/>
      <c r="D258" s="92">
        <f>SUM(D259:D261)</f>
        <v>124675549.63</v>
      </c>
      <c r="E258" s="20"/>
    </row>
    <row r="259" spans="1:5" s="23" customFormat="1" ht="14.25" customHeight="1">
      <c r="A259" s="141" t="s">
        <v>12</v>
      </c>
      <c r="B259" s="148" t="s">
        <v>289</v>
      </c>
      <c r="C259" s="24" t="s">
        <v>178</v>
      </c>
      <c r="D259" s="93">
        <v>10000000</v>
      </c>
      <c r="E259" s="145" t="s">
        <v>266</v>
      </c>
    </row>
    <row r="260" spans="1:5" ht="14.25">
      <c r="A260" s="142"/>
      <c r="B260" s="154"/>
      <c r="C260" s="24" t="s">
        <v>398</v>
      </c>
      <c r="D260" s="93">
        <v>30000000</v>
      </c>
      <c r="E260" s="146"/>
    </row>
    <row r="261" spans="1:5" ht="14.25">
      <c r="A261" s="150"/>
      <c r="B261" s="149"/>
      <c r="C261" s="24" t="s">
        <v>290</v>
      </c>
      <c r="D261" s="93">
        <v>84675549.629999995</v>
      </c>
      <c r="E261" s="147"/>
    </row>
    <row r="262" spans="1:5" ht="45">
      <c r="A262" s="25" t="s">
        <v>10</v>
      </c>
      <c r="B262" s="33" t="s">
        <v>81</v>
      </c>
      <c r="C262" s="20"/>
      <c r="D262" s="92">
        <f>SUM(D263:D266)</f>
        <v>363800000</v>
      </c>
      <c r="E262" s="20"/>
    </row>
    <row r="263" spans="1:5" s="23" customFormat="1" ht="14.25" customHeight="1">
      <c r="A263" s="151" t="s">
        <v>12</v>
      </c>
      <c r="B263" s="194" t="s">
        <v>291</v>
      </c>
      <c r="C263" s="24" t="s">
        <v>178</v>
      </c>
      <c r="D263" s="93">
        <v>180000000</v>
      </c>
      <c r="E263" s="145" t="s">
        <v>266</v>
      </c>
    </row>
    <row r="264" spans="1:5" s="23" customFormat="1" ht="14.25">
      <c r="A264" s="152"/>
      <c r="B264" s="195"/>
      <c r="C264" s="24" t="s">
        <v>398</v>
      </c>
      <c r="D264" s="93">
        <v>140000000</v>
      </c>
      <c r="E264" s="147"/>
    </row>
    <row r="265" spans="1:5" s="23" customFormat="1" ht="57">
      <c r="A265" s="42" t="s">
        <v>12</v>
      </c>
      <c r="B265" s="80" t="s">
        <v>292</v>
      </c>
      <c r="C265" s="24" t="s">
        <v>290</v>
      </c>
      <c r="D265" s="93">
        <v>25000000</v>
      </c>
      <c r="E265" s="34" t="s">
        <v>266</v>
      </c>
    </row>
    <row r="266" spans="1:5" ht="57">
      <c r="A266" s="42" t="s">
        <v>12</v>
      </c>
      <c r="B266" s="81" t="s">
        <v>293</v>
      </c>
      <c r="C266" s="22" t="s">
        <v>398</v>
      </c>
      <c r="D266" s="93">
        <v>18800000</v>
      </c>
      <c r="E266" s="22" t="s">
        <v>266</v>
      </c>
    </row>
    <row r="267" spans="1:5" ht="45">
      <c r="A267" s="25" t="s">
        <v>10</v>
      </c>
      <c r="B267" s="33" t="s">
        <v>82</v>
      </c>
      <c r="C267" s="20"/>
      <c r="D267" s="103">
        <f>+D268</f>
        <v>17550000</v>
      </c>
      <c r="E267" s="20"/>
    </row>
    <row r="268" spans="1:5" ht="57">
      <c r="A268" s="28" t="s">
        <v>12</v>
      </c>
      <c r="B268" s="22" t="s">
        <v>294</v>
      </c>
      <c r="C268" s="22" t="s">
        <v>398</v>
      </c>
      <c r="D268" s="93">
        <v>17550000</v>
      </c>
      <c r="E268" s="22" t="s">
        <v>266</v>
      </c>
    </row>
    <row r="269" spans="1:5">
      <c r="A269" s="12" t="s">
        <v>6</v>
      </c>
      <c r="B269" s="13" t="s">
        <v>366</v>
      </c>
      <c r="C269" s="14"/>
      <c r="D269" s="84">
        <f>+D270+D273</f>
        <v>97790000</v>
      </c>
      <c r="E269" s="14"/>
    </row>
    <row r="270" spans="1:5">
      <c r="A270" s="15" t="s">
        <v>8</v>
      </c>
      <c r="B270" s="1" t="s">
        <v>83</v>
      </c>
      <c r="C270" s="1"/>
      <c r="D270" s="104">
        <f>+D271</f>
        <v>34230000</v>
      </c>
      <c r="E270" s="1"/>
    </row>
    <row r="271" spans="1:5" ht="45">
      <c r="A271" s="25" t="s">
        <v>10</v>
      </c>
      <c r="B271" s="33" t="s">
        <v>84</v>
      </c>
      <c r="C271" s="75"/>
      <c r="D271" s="101">
        <f>+D272</f>
        <v>34230000</v>
      </c>
      <c r="E271" s="20"/>
    </row>
    <row r="272" spans="1:5" ht="28.5">
      <c r="A272" s="28" t="s">
        <v>12</v>
      </c>
      <c r="B272" s="22" t="s">
        <v>355</v>
      </c>
      <c r="C272" s="22" t="s">
        <v>178</v>
      </c>
      <c r="D272" s="93">
        <v>34230000</v>
      </c>
      <c r="E272" s="22" t="s">
        <v>356</v>
      </c>
    </row>
    <row r="273" spans="1:5" ht="30">
      <c r="A273" s="15" t="s">
        <v>8</v>
      </c>
      <c r="B273" s="1" t="s">
        <v>85</v>
      </c>
      <c r="C273" s="16"/>
      <c r="D273" s="104">
        <f>+D274</f>
        <v>63560000</v>
      </c>
      <c r="E273" s="16"/>
    </row>
    <row r="274" spans="1:5" ht="30">
      <c r="A274" s="25" t="s">
        <v>10</v>
      </c>
      <c r="B274" s="33" t="s">
        <v>388</v>
      </c>
      <c r="C274" s="75"/>
      <c r="D274" s="101">
        <f>SUM(D275:D276)</f>
        <v>63560000</v>
      </c>
      <c r="E274" s="20"/>
    </row>
    <row r="275" spans="1:5" ht="42.75">
      <c r="A275" s="28" t="s">
        <v>12</v>
      </c>
      <c r="B275" s="22" t="s">
        <v>428</v>
      </c>
      <c r="C275" s="22" t="s">
        <v>178</v>
      </c>
      <c r="D275" s="93">
        <v>34230000</v>
      </c>
      <c r="E275" s="22" t="s">
        <v>356</v>
      </c>
    </row>
    <row r="276" spans="1:5" ht="57">
      <c r="A276" s="28" t="s">
        <v>12</v>
      </c>
      <c r="B276" s="22" t="s">
        <v>429</v>
      </c>
      <c r="C276" s="22" t="s">
        <v>178</v>
      </c>
      <c r="D276" s="93">
        <v>29330000</v>
      </c>
      <c r="E276" s="22" t="s">
        <v>356</v>
      </c>
    </row>
    <row r="277" spans="1:5" s="11" customFormat="1" ht="30">
      <c r="A277" s="9" t="s">
        <v>4</v>
      </c>
      <c r="B277" s="10" t="s">
        <v>86</v>
      </c>
      <c r="C277" s="10"/>
      <c r="D277" s="90">
        <f>D278+D289+D312</f>
        <v>3011672410.3800001</v>
      </c>
      <c r="E277" s="10"/>
    </row>
    <row r="278" spans="1:5">
      <c r="A278" s="12" t="s">
        <v>6</v>
      </c>
      <c r="B278" s="13" t="s">
        <v>87</v>
      </c>
      <c r="C278" s="14"/>
      <c r="D278" s="84">
        <f>D279+D285</f>
        <v>726932246.91000009</v>
      </c>
      <c r="E278" s="14"/>
    </row>
    <row r="279" spans="1:5">
      <c r="A279" s="15" t="s">
        <v>8</v>
      </c>
      <c r="B279" s="1" t="s">
        <v>88</v>
      </c>
      <c r="C279" s="16"/>
      <c r="D279" s="91">
        <f>+D280</f>
        <v>168961864</v>
      </c>
      <c r="E279" s="16"/>
    </row>
    <row r="280" spans="1:5">
      <c r="A280" s="25" t="s">
        <v>10</v>
      </c>
      <c r="B280" s="2" t="s">
        <v>89</v>
      </c>
      <c r="C280" s="20"/>
      <c r="D280" s="92">
        <f>SUM(D281:D284)</f>
        <v>168961864</v>
      </c>
      <c r="E280" s="20"/>
    </row>
    <row r="281" spans="1:5" ht="57">
      <c r="A281" s="28" t="s">
        <v>12</v>
      </c>
      <c r="B281" s="44" t="s">
        <v>295</v>
      </c>
      <c r="C281" s="22" t="s">
        <v>178</v>
      </c>
      <c r="D281" s="94">
        <v>79000000</v>
      </c>
      <c r="E281" s="22" t="s">
        <v>296</v>
      </c>
    </row>
    <row r="282" spans="1:5" ht="57">
      <c r="A282" s="28" t="s">
        <v>12</v>
      </c>
      <c r="B282" s="44" t="s">
        <v>297</v>
      </c>
      <c r="C282" s="22" t="s">
        <v>178</v>
      </c>
      <c r="D282" s="94">
        <v>29998875</v>
      </c>
      <c r="E282" s="22" t="s">
        <v>296</v>
      </c>
    </row>
    <row r="283" spans="1:5" ht="57">
      <c r="A283" s="28" t="s">
        <v>12</v>
      </c>
      <c r="B283" s="44" t="s">
        <v>298</v>
      </c>
      <c r="C283" s="22" t="s">
        <v>178</v>
      </c>
      <c r="D283" s="94">
        <v>19965800</v>
      </c>
      <c r="E283" s="22" t="s">
        <v>296</v>
      </c>
    </row>
    <row r="284" spans="1:5" ht="57">
      <c r="A284" s="28" t="s">
        <v>12</v>
      </c>
      <c r="B284" s="44" t="s">
        <v>299</v>
      </c>
      <c r="C284" s="22" t="s">
        <v>178</v>
      </c>
      <c r="D284" s="94">
        <v>39997189</v>
      </c>
      <c r="E284" s="22" t="s">
        <v>296</v>
      </c>
    </row>
    <row r="285" spans="1:5">
      <c r="A285" s="15" t="s">
        <v>8</v>
      </c>
      <c r="B285" s="1" t="s">
        <v>90</v>
      </c>
      <c r="C285" s="16"/>
      <c r="D285" s="91">
        <f>+D286</f>
        <v>557970382.91000009</v>
      </c>
      <c r="E285" s="16"/>
    </row>
    <row r="286" spans="1:5" ht="45">
      <c r="A286" s="25" t="s">
        <v>10</v>
      </c>
      <c r="B286" s="2" t="s">
        <v>91</v>
      </c>
      <c r="C286" s="20"/>
      <c r="D286" s="92">
        <f>+D288+D287</f>
        <v>557970382.91000009</v>
      </c>
      <c r="E286" s="20"/>
    </row>
    <row r="287" spans="1:5" ht="57">
      <c r="A287" s="28" t="s">
        <v>12</v>
      </c>
      <c r="B287" s="45" t="s">
        <v>300</v>
      </c>
      <c r="C287" s="22" t="s">
        <v>399</v>
      </c>
      <c r="D287" s="94">
        <v>194000000</v>
      </c>
      <c r="E287" s="22" t="s">
        <v>296</v>
      </c>
    </row>
    <row r="288" spans="1:5" ht="71.25">
      <c r="A288" s="28" t="s">
        <v>12</v>
      </c>
      <c r="B288" s="44" t="s">
        <v>301</v>
      </c>
      <c r="C288" s="22" t="s">
        <v>399</v>
      </c>
      <c r="D288" s="94">
        <v>363970382.91000003</v>
      </c>
      <c r="E288" s="22" t="s">
        <v>296</v>
      </c>
    </row>
    <row r="289" spans="1:5">
      <c r="A289" s="12" t="s">
        <v>6</v>
      </c>
      <c r="B289" s="13" t="s">
        <v>92</v>
      </c>
      <c r="C289" s="14"/>
      <c r="D289" s="84">
        <f>D290+D309+D306</f>
        <v>927083288</v>
      </c>
      <c r="E289" s="14"/>
    </row>
    <row r="290" spans="1:5" ht="30">
      <c r="A290" s="15" t="s">
        <v>8</v>
      </c>
      <c r="B290" s="1" t="s">
        <v>93</v>
      </c>
      <c r="C290" s="16"/>
      <c r="D290" s="91">
        <f>D291+D296+D298+D300+D302+D304</f>
        <v>896101788</v>
      </c>
      <c r="E290" s="16"/>
    </row>
    <row r="291" spans="1:5" ht="60">
      <c r="A291" s="25" t="s">
        <v>10</v>
      </c>
      <c r="B291" s="2" t="s">
        <v>94</v>
      </c>
      <c r="C291" s="20"/>
      <c r="D291" s="92">
        <f>SUM(D292:D295)</f>
        <v>600064137.5</v>
      </c>
      <c r="E291" s="20"/>
    </row>
    <row r="292" spans="1:5" ht="57">
      <c r="A292" s="28" t="s">
        <v>12</v>
      </c>
      <c r="B292" s="47" t="s">
        <v>413</v>
      </c>
      <c r="C292" s="22" t="s">
        <v>178</v>
      </c>
      <c r="D292" s="94">
        <v>149924087.5</v>
      </c>
      <c r="E292" s="22" t="s">
        <v>296</v>
      </c>
    </row>
    <row r="293" spans="1:5" ht="57">
      <c r="A293" s="28" t="s">
        <v>12</v>
      </c>
      <c r="B293" s="47" t="s">
        <v>302</v>
      </c>
      <c r="C293" s="22" t="s">
        <v>178</v>
      </c>
      <c r="D293" s="94">
        <v>90140000</v>
      </c>
      <c r="E293" s="22" t="s">
        <v>296</v>
      </c>
    </row>
    <row r="294" spans="1:5" ht="57">
      <c r="A294" s="28" t="s">
        <v>12</v>
      </c>
      <c r="B294" s="47" t="s">
        <v>303</v>
      </c>
      <c r="C294" s="22" t="s">
        <v>178</v>
      </c>
      <c r="D294" s="94">
        <v>250000050</v>
      </c>
      <c r="E294" s="22" t="s">
        <v>296</v>
      </c>
    </row>
    <row r="295" spans="1:5" ht="57">
      <c r="A295" s="28" t="s">
        <v>12</v>
      </c>
      <c r="B295" s="47" t="s">
        <v>304</v>
      </c>
      <c r="C295" s="22" t="s">
        <v>178</v>
      </c>
      <c r="D295" s="94">
        <v>110000000</v>
      </c>
      <c r="E295" s="22" t="s">
        <v>296</v>
      </c>
    </row>
    <row r="296" spans="1:5" ht="30">
      <c r="A296" s="25" t="s">
        <v>10</v>
      </c>
      <c r="B296" s="2" t="s">
        <v>95</v>
      </c>
      <c r="C296" s="20"/>
      <c r="D296" s="92">
        <f>SUM(D297)</f>
        <v>902498.5</v>
      </c>
      <c r="E296" s="20"/>
    </row>
    <row r="297" spans="1:5" ht="57">
      <c r="A297" s="28" t="s">
        <v>12</v>
      </c>
      <c r="B297" s="46" t="s">
        <v>389</v>
      </c>
      <c r="C297" s="22" t="s">
        <v>178</v>
      </c>
      <c r="D297" s="94">
        <v>902498.5</v>
      </c>
      <c r="E297" s="22" t="s">
        <v>296</v>
      </c>
    </row>
    <row r="298" spans="1:5">
      <c r="A298" s="25" t="s">
        <v>10</v>
      </c>
      <c r="B298" s="2" t="s">
        <v>96</v>
      </c>
      <c r="C298" s="20"/>
      <c r="D298" s="92">
        <f>+D299</f>
        <v>256045152</v>
      </c>
      <c r="E298" s="20"/>
    </row>
    <row r="299" spans="1:5" ht="57">
      <c r="A299" s="28" t="s">
        <v>12</v>
      </c>
      <c r="B299" s="46" t="s">
        <v>305</v>
      </c>
      <c r="C299" s="22" t="s">
        <v>306</v>
      </c>
      <c r="D299" s="94">
        <v>256045152</v>
      </c>
      <c r="E299" s="22" t="s">
        <v>296</v>
      </c>
    </row>
    <row r="300" spans="1:5" ht="30">
      <c r="A300" s="25" t="s">
        <v>10</v>
      </c>
      <c r="B300" s="2" t="s">
        <v>390</v>
      </c>
      <c r="C300" s="20"/>
      <c r="D300" s="92">
        <f>+D301</f>
        <v>37090000</v>
      </c>
      <c r="E300" s="20"/>
    </row>
    <row r="301" spans="1:5" ht="57">
      <c r="A301" s="28" t="s">
        <v>12</v>
      </c>
      <c r="B301" s="44" t="s">
        <v>307</v>
      </c>
      <c r="C301" s="22" t="s">
        <v>178</v>
      </c>
      <c r="D301" s="94">
        <v>37090000</v>
      </c>
      <c r="E301" s="22" t="s">
        <v>296</v>
      </c>
    </row>
    <row r="302" spans="1:5" ht="30">
      <c r="A302" s="25" t="s">
        <v>10</v>
      </c>
      <c r="B302" s="2" t="s">
        <v>391</v>
      </c>
      <c r="C302" s="20"/>
      <c r="D302" s="92">
        <f>+D303</f>
        <v>1000000</v>
      </c>
      <c r="E302" s="20"/>
    </row>
    <row r="303" spans="1:5" ht="57">
      <c r="A303" s="28" t="s">
        <v>12</v>
      </c>
      <c r="B303" s="44" t="s">
        <v>431</v>
      </c>
      <c r="C303" s="22" t="s">
        <v>178</v>
      </c>
      <c r="D303" s="105">
        <v>1000000</v>
      </c>
      <c r="E303" s="22" t="s">
        <v>296</v>
      </c>
    </row>
    <row r="304" spans="1:5" ht="30">
      <c r="A304" s="25" t="s">
        <v>10</v>
      </c>
      <c r="B304" s="2" t="s">
        <v>392</v>
      </c>
      <c r="C304" s="20"/>
      <c r="D304" s="92">
        <f>+D305</f>
        <v>1000000</v>
      </c>
      <c r="E304" s="20"/>
    </row>
    <row r="305" spans="1:5" ht="71.25">
      <c r="A305" s="28" t="s">
        <v>12</v>
      </c>
      <c r="B305" s="44" t="s">
        <v>432</v>
      </c>
      <c r="C305" s="22" t="s">
        <v>178</v>
      </c>
      <c r="D305" s="105">
        <v>1000000</v>
      </c>
      <c r="E305" s="22" t="s">
        <v>296</v>
      </c>
    </row>
    <row r="306" spans="1:5">
      <c r="A306" s="15" t="s">
        <v>8</v>
      </c>
      <c r="B306" s="1" t="s">
        <v>393</v>
      </c>
      <c r="C306" s="16"/>
      <c r="D306" s="91">
        <f>+D307</f>
        <v>1000000</v>
      </c>
      <c r="E306" s="16"/>
    </row>
    <row r="307" spans="1:5" ht="30">
      <c r="A307" s="25" t="s">
        <v>10</v>
      </c>
      <c r="B307" s="2" t="s">
        <v>394</v>
      </c>
      <c r="C307" s="20"/>
      <c r="D307" s="92">
        <f>+D308</f>
        <v>1000000</v>
      </c>
      <c r="E307" s="20"/>
    </row>
    <row r="308" spans="1:5" ht="57">
      <c r="A308" s="28" t="s">
        <v>12</v>
      </c>
      <c r="B308" s="44" t="s">
        <v>433</v>
      </c>
      <c r="C308" s="22" t="s">
        <v>178</v>
      </c>
      <c r="D308" s="94">
        <v>1000000</v>
      </c>
      <c r="E308" s="22" t="s">
        <v>296</v>
      </c>
    </row>
    <row r="309" spans="1:5">
      <c r="A309" s="15" t="s">
        <v>8</v>
      </c>
      <c r="B309" s="1" t="s">
        <v>166</v>
      </c>
      <c r="C309" s="16"/>
      <c r="D309" s="91">
        <f>+D310</f>
        <v>29981500</v>
      </c>
      <c r="E309" s="16"/>
    </row>
    <row r="310" spans="1:5" ht="30">
      <c r="A310" s="25" t="s">
        <v>10</v>
      </c>
      <c r="B310" s="2" t="s">
        <v>167</v>
      </c>
      <c r="C310" s="20"/>
      <c r="D310" s="92">
        <f>+D311</f>
        <v>29981500</v>
      </c>
      <c r="E310" s="20"/>
    </row>
    <row r="311" spans="1:5" ht="57">
      <c r="A311" s="28" t="s">
        <v>12</v>
      </c>
      <c r="B311" s="44" t="s">
        <v>308</v>
      </c>
      <c r="C311" s="22" t="s">
        <v>178</v>
      </c>
      <c r="D311" s="94">
        <v>29981500</v>
      </c>
      <c r="E311" s="22" t="s">
        <v>296</v>
      </c>
    </row>
    <row r="312" spans="1:5" ht="30" customHeight="1">
      <c r="A312" s="12" t="s">
        <v>6</v>
      </c>
      <c r="B312" s="13" t="s">
        <v>97</v>
      </c>
      <c r="C312" s="14"/>
      <c r="D312" s="84">
        <f>D313+D328+D333+D338</f>
        <v>1357656875.47</v>
      </c>
      <c r="E312" s="14"/>
    </row>
    <row r="313" spans="1:5" ht="30" customHeight="1">
      <c r="A313" s="15" t="s">
        <v>8</v>
      </c>
      <c r="B313" s="1" t="s">
        <v>98</v>
      </c>
      <c r="C313" s="16"/>
      <c r="D313" s="91">
        <f>+D314+D318+D320+D326+D324</f>
        <v>420000000</v>
      </c>
      <c r="E313" s="16"/>
    </row>
    <row r="314" spans="1:5" ht="30" customHeight="1">
      <c r="A314" s="48" t="s">
        <v>10</v>
      </c>
      <c r="B314" s="49" t="s">
        <v>99</v>
      </c>
      <c r="C314" s="50"/>
      <c r="D314" s="106">
        <f>SUM(D315:D317)</f>
        <v>199000000</v>
      </c>
      <c r="E314" s="50"/>
    </row>
    <row r="315" spans="1:5" ht="42.75">
      <c r="A315" s="28" t="s">
        <v>12</v>
      </c>
      <c r="B315" s="51" t="s">
        <v>309</v>
      </c>
      <c r="C315" s="148" t="s">
        <v>178</v>
      </c>
      <c r="D315" s="94">
        <v>100000000</v>
      </c>
      <c r="E315" s="22" t="s">
        <v>348</v>
      </c>
    </row>
    <row r="316" spans="1:5" ht="85.5">
      <c r="A316" s="28" t="s">
        <v>12</v>
      </c>
      <c r="B316" s="51" t="s">
        <v>310</v>
      </c>
      <c r="C316" s="154"/>
      <c r="D316" s="94">
        <v>90000000</v>
      </c>
      <c r="E316" s="22" t="s">
        <v>348</v>
      </c>
    </row>
    <row r="317" spans="1:5" ht="42.75">
      <c r="A317" s="28" t="s">
        <v>12</v>
      </c>
      <c r="B317" s="52" t="s">
        <v>311</v>
      </c>
      <c r="C317" s="149"/>
      <c r="D317" s="94">
        <v>9000000</v>
      </c>
      <c r="E317" s="22" t="s">
        <v>348</v>
      </c>
    </row>
    <row r="318" spans="1:5" ht="30">
      <c r="A318" s="48" t="s">
        <v>10</v>
      </c>
      <c r="B318" s="49" t="s">
        <v>100</v>
      </c>
      <c r="C318" s="50"/>
      <c r="D318" s="106">
        <f>+D319</f>
        <v>10000000</v>
      </c>
      <c r="E318" s="50"/>
    </row>
    <row r="319" spans="1:5" ht="57">
      <c r="A319" s="28" t="s">
        <v>12</v>
      </c>
      <c r="B319" s="51" t="s">
        <v>326</v>
      </c>
      <c r="C319" s="22" t="s">
        <v>178</v>
      </c>
      <c r="D319" s="94">
        <v>10000000</v>
      </c>
      <c r="E319" s="22" t="s">
        <v>348</v>
      </c>
    </row>
    <row r="320" spans="1:5" ht="30">
      <c r="A320" s="48" t="s">
        <v>10</v>
      </c>
      <c r="B320" s="49" t="s">
        <v>101</v>
      </c>
      <c r="C320" s="50"/>
      <c r="D320" s="106">
        <f>+D321+D322+D323</f>
        <v>200000000</v>
      </c>
      <c r="E320" s="50"/>
    </row>
    <row r="321" spans="1:5" ht="57">
      <c r="A321" s="28" t="s">
        <v>12</v>
      </c>
      <c r="B321" s="53" t="s">
        <v>312</v>
      </c>
      <c r="C321" s="148" t="s">
        <v>178</v>
      </c>
      <c r="D321" s="94">
        <v>60000000</v>
      </c>
      <c r="E321" s="22" t="s">
        <v>348</v>
      </c>
    </row>
    <row r="322" spans="1:5" ht="42.75">
      <c r="A322" s="28" t="s">
        <v>12</v>
      </c>
      <c r="B322" s="53" t="s">
        <v>313</v>
      </c>
      <c r="C322" s="154"/>
      <c r="D322" s="94">
        <v>70000000</v>
      </c>
      <c r="E322" s="22" t="s">
        <v>348</v>
      </c>
    </row>
    <row r="323" spans="1:5" ht="42.75">
      <c r="A323" s="28" t="s">
        <v>12</v>
      </c>
      <c r="B323" s="46" t="s">
        <v>314</v>
      </c>
      <c r="C323" s="149"/>
      <c r="D323" s="94">
        <v>70000000</v>
      </c>
      <c r="E323" s="22" t="s">
        <v>348</v>
      </c>
    </row>
    <row r="324" spans="1:5" ht="20.45" customHeight="1">
      <c r="A324" s="48" t="s">
        <v>10</v>
      </c>
      <c r="B324" s="49" t="s">
        <v>456</v>
      </c>
      <c r="C324" s="50"/>
      <c r="D324" s="106">
        <f>+D325</f>
        <v>10000000</v>
      </c>
      <c r="E324" s="50"/>
    </row>
    <row r="325" spans="1:5" ht="49.15" customHeight="1">
      <c r="A325" s="28" t="s">
        <v>12</v>
      </c>
      <c r="B325" s="53" t="s">
        <v>460</v>
      </c>
      <c r="C325" s="137" t="s">
        <v>178</v>
      </c>
      <c r="D325" s="94">
        <v>10000000</v>
      </c>
      <c r="E325" s="22" t="s">
        <v>348</v>
      </c>
    </row>
    <row r="326" spans="1:5" ht="30">
      <c r="A326" s="48" t="s">
        <v>10</v>
      </c>
      <c r="B326" s="49" t="s">
        <v>102</v>
      </c>
      <c r="C326" s="50"/>
      <c r="D326" s="106">
        <f>+D327</f>
        <v>1000000</v>
      </c>
      <c r="E326" s="50"/>
    </row>
    <row r="327" spans="1:5" ht="57">
      <c r="A327" s="28" t="s">
        <v>12</v>
      </c>
      <c r="B327" s="83" t="s">
        <v>315</v>
      </c>
      <c r="C327" s="22" t="s">
        <v>178</v>
      </c>
      <c r="D327" s="94">
        <v>1000000</v>
      </c>
      <c r="E327" s="22" t="s">
        <v>348</v>
      </c>
    </row>
    <row r="328" spans="1:5" ht="30">
      <c r="A328" s="15" t="s">
        <v>8</v>
      </c>
      <c r="B328" s="1" t="s">
        <v>103</v>
      </c>
      <c r="C328" s="16"/>
      <c r="D328" s="91">
        <f>+D329+D331</f>
        <v>140000000</v>
      </c>
      <c r="E328" s="16"/>
    </row>
    <row r="329" spans="1:5" ht="30">
      <c r="A329" s="48" t="s">
        <v>10</v>
      </c>
      <c r="B329" s="49" t="s">
        <v>104</v>
      </c>
      <c r="C329" s="50"/>
      <c r="D329" s="106">
        <f>+D330</f>
        <v>70000000</v>
      </c>
      <c r="E329" s="50"/>
    </row>
    <row r="330" spans="1:5" ht="57">
      <c r="A330" s="28" t="s">
        <v>12</v>
      </c>
      <c r="B330" s="54" t="s">
        <v>316</v>
      </c>
      <c r="C330" s="22" t="s">
        <v>178</v>
      </c>
      <c r="D330" s="94">
        <v>70000000</v>
      </c>
      <c r="E330" s="22" t="s">
        <v>348</v>
      </c>
    </row>
    <row r="331" spans="1:5" ht="30">
      <c r="A331" s="48" t="s">
        <v>10</v>
      </c>
      <c r="B331" s="49" t="s">
        <v>169</v>
      </c>
      <c r="C331" s="50"/>
      <c r="D331" s="106">
        <f>+D332</f>
        <v>70000000</v>
      </c>
      <c r="E331" s="50"/>
    </row>
    <row r="332" spans="1:5" ht="57">
      <c r="A332" s="28" t="s">
        <v>12</v>
      </c>
      <c r="B332" s="54" t="s">
        <v>317</v>
      </c>
      <c r="C332" s="22" t="s">
        <v>178</v>
      </c>
      <c r="D332" s="94">
        <v>70000000</v>
      </c>
      <c r="E332" s="22" t="s">
        <v>348</v>
      </c>
    </row>
    <row r="333" spans="1:5">
      <c r="A333" s="15" t="s">
        <v>8</v>
      </c>
      <c r="B333" s="1" t="s">
        <v>105</v>
      </c>
      <c r="C333" s="16"/>
      <c r="D333" s="91">
        <f>+D334+D336</f>
        <v>140000000</v>
      </c>
      <c r="E333" s="16"/>
    </row>
    <row r="334" spans="1:5">
      <c r="A334" s="25" t="s">
        <v>10</v>
      </c>
      <c r="B334" s="2" t="s">
        <v>170</v>
      </c>
      <c r="C334" s="20"/>
      <c r="D334" s="92">
        <f>+D335</f>
        <v>70000000</v>
      </c>
      <c r="E334" s="20"/>
    </row>
    <row r="335" spans="1:5" ht="71.25">
      <c r="A335" s="21" t="s">
        <v>12</v>
      </c>
      <c r="B335" s="55" t="s">
        <v>318</v>
      </c>
      <c r="C335" s="22" t="s">
        <v>178</v>
      </c>
      <c r="D335" s="94">
        <v>70000000</v>
      </c>
      <c r="E335" s="22" t="s">
        <v>348</v>
      </c>
    </row>
    <row r="336" spans="1:5" ht="30">
      <c r="A336" s="25" t="s">
        <v>10</v>
      </c>
      <c r="B336" s="2" t="s">
        <v>106</v>
      </c>
      <c r="C336" s="20"/>
      <c r="D336" s="92">
        <f>+D337</f>
        <v>70000000</v>
      </c>
      <c r="E336" s="20"/>
    </row>
    <row r="337" spans="1:5" ht="57">
      <c r="A337" s="28" t="s">
        <v>12</v>
      </c>
      <c r="B337" s="55" t="s">
        <v>319</v>
      </c>
      <c r="C337" s="22" t="s">
        <v>178</v>
      </c>
      <c r="D337" s="94">
        <v>70000000</v>
      </c>
      <c r="E337" s="22" t="s">
        <v>348</v>
      </c>
    </row>
    <row r="338" spans="1:5">
      <c r="A338" s="15" t="s">
        <v>8</v>
      </c>
      <c r="B338" s="1" t="s">
        <v>107</v>
      </c>
      <c r="C338" s="16"/>
      <c r="D338" s="91">
        <f>+D339+D341</f>
        <v>657656875.47000003</v>
      </c>
      <c r="E338" s="16"/>
    </row>
    <row r="339" spans="1:5" ht="30">
      <c r="A339" s="25" t="s">
        <v>10</v>
      </c>
      <c r="B339" s="2" t="s">
        <v>108</v>
      </c>
      <c r="C339" s="20"/>
      <c r="D339" s="92">
        <f>+D340</f>
        <v>65000000</v>
      </c>
      <c r="E339" s="20"/>
    </row>
    <row r="340" spans="1:5" ht="42.75">
      <c r="A340" s="28" t="s">
        <v>12</v>
      </c>
      <c r="B340" s="51" t="s">
        <v>320</v>
      </c>
      <c r="C340" s="22" t="s">
        <v>400</v>
      </c>
      <c r="D340" s="94">
        <v>65000000</v>
      </c>
      <c r="E340" s="22" t="s">
        <v>348</v>
      </c>
    </row>
    <row r="341" spans="1:5">
      <c r="A341" s="48" t="s">
        <v>10</v>
      </c>
      <c r="B341" s="56" t="s">
        <v>109</v>
      </c>
      <c r="C341" s="50"/>
      <c r="D341" s="106">
        <f>+D342+D343+D344+D345+D346</f>
        <v>592656875.47000003</v>
      </c>
      <c r="E341" s="50"/>
    </row>
    <row r="342" spans="1:5" ht="57">
      <c r="A342" s="28" t="s">
        <v>12</v>
      </c>
      <c r="B342" s="51" t="s">
        <v>321</v>
      </c>
      <c r="C342" s="148" t="s">
        <v>400</v>
      </c>
      <c r="D342" s="94">
        <v>65000000</v>
      </c>
      <c r="E342" s="22" t="s">
        <v>348</v>
      </c>
    </row>
    <row r="343" spans="1:5" ht="42.75">
      <c r="A343" s="28" t="s">
        <v>12</v>
      </c>
      <c r="B343" s="51" t="s">
        <v>322</v>
      </c>
      <c r="C343" s="154"/>
      <c r="D343" s="94">
        <v>65000000</v>
      </c>
      <c r="E343" s="22" t="s">
        <v>348</v>
      </c>
    </row>
    <row r="344" spans="1:5" ht="57">
      <c r="A344" s="28" t="s">
        <v>12</v>
      </c>
      <c r="B344" s="51" t="s">
        <v>323</v>
      </c>
      <c r="C344" s="154"/>
      <c r="D344" s="94">
        <v>165000000</v>
      </c>
      <c r="E344" s="22" t="s">
        <v>348</v>
      </c>
    </row>
    <row r="345" spans="1:5" s="57" customFormat="1" ht="57">
      <c r="A345" s="28" t="s">
        <v>12</v>
      </c>
      <c r="B345" s="51" t="s">
        <v>324</v>
      </c>
      <c r="C345" s="154"/>
      <c r="D345" s="94">
        <v>165076284.47</v>
      </c>
      <c r="E345" s="22" t="s">
        <v>348</v>
      </c>
    </row>
    <row r="346" spans="1:5" ht="71.25">
      <c r="A346" s="28" t="s">
        <v>12</v>
      </c>
      <c r="B346" s="51" t="s">
        <v>325</v>
      </c>
      <c r="C346" s="149"/>
      <c r="D346" s="94">
        <v>132580591</v>
      </c>
      <c r="E346" s="22" t="s">
        <v>348</v>
      </c>
    </row>
    <row r="347" spans="1:5">
      <c r="A347" s="9" t="s">
        <v>4</v>
      </c>
      <c r="B347" s="10" t="s">
        <v>110</v>
      </c>
      <c r="C347" s="10"/>
      <c r="D347" s="90">
        <f>D348+D379</f>
        <v>3940621954.9499998</v>
      </c>
      <c r="E347" s="10"/>
    </row>
    <row r="348" spans="1:5" ht="30">
      <c r="A348" s="12" t="s">
        <v>6</v>
      </c>
      <c r="B348" s="13" t="s">
        <v>111</v>
      </c>
      <c r="C348" s="14"/>
      <c r="D348" s="84">
        <f>+D349+D368+D373+D376</f>
        <v>1143935878.1900001</v>
      </c>
      <c r="E348" s="14"/>
    </row>
    <row r="349" spans="1:5">
      <c r="A349" s="15" t="s">
        <v>8</v>
      </c>
      <c r="B349" s="1" t="s">
        <v>112</v>
      </c>
      <c r="C349" s="16"/>
      <c r="D349" s="104">
        <f>+D350+D352+D354</f>
        <v>858655373.34000003</v>
      </c>
      <c r="E349" s="16"/>
    </row>
    <row r="350" spans="1:5">
      <c r="A350" s="48" t="s">
        <v>10</v>
      </c>
      <c r="B350" s="49" t="s">
        <v>113</v>
      </c>
      <c r="C350" s="50"/>
      <c r="D350" s="107">
        <f>+D351</f>
        <v>42937411</v>
      </c>
      <c r="E350" s="50"/>
    </row>
    <row r="351" spans="1:5" ht="57">
      <c r="A351" s="28" t="s">
        <v>12</v>
      </c>
      <c r="B351" s="22" t="s">
        <v>414</v>
      </c>
      <c r="C351" s="22" t="s">
        <v>435</v>
      </c>
      <c r="D351" s="94">
        <v>42937411</v>
      </c>
      <c r="E351" s="22" t="s">
        <v>354</v>
      </c>
    </row>
    <row r="352" spans="1:5">
      <c r="A352" s="25" t="s">
        <v>10</v>
      </c>
      <c r="B352" s="2" t="s">
        <v>114</v>
      </c>
      <c r="C352" s="20"/>
      <c r="D352" s="101">
        <f>+D353</f>
        <v>29330000</v>
      </c>
      <c r="E352" s="20"/>
    </row>
    <row r="353" spans="1:5" ht="57">
      <c r="A353" s="28" t="s">
        <v>12</v>
      </c>
      <c r="B353" s="22" t="s">
        <v>357</v>
      </c>
      <c r="C353" s="22" t="s">
        <v>178</v>
      </c>
      <c r="D353" s="94">
        <v>29330000</v>
      </c>
      <c r="E353" s="22" t="s">
        <v>354</v>
      </c>
    </row>
    <row r="354" spans="1:5">
      <c r="A354" s="25" t="s">
        <v>10</v>
      </c>
      <c r="B354" s="2" t="s">
        <v>115</v>
      </c>
      <c r="C354" s="20"/>
      <c r="D354" s="101">
        <f>+D355+D356+D357+D358+D359+D360+D361+D362+D363+D364+D365+D366+D367</f>
        <v>786387962.34000003</v>
      </c>
      <c r="E354" s="20"/>
    </row>
    <row r="355" spans="1:5" s="23" customFormat="1" ht="57">
      <c r="A355" s="28" t="s">
        <v>12</v>
      </c>
      <c r="B355" s="24" t="s">
        <v>385</v>
      </c>
      <c r="C355" s="22" t="s">
        <v>435</v>
      </c>
      <c r="D355" s="94">
        <v>81041567.340000004</v>
      </c>
      <c r="E355" s="22" t="s">
        <v>354</v>
      </c>
    </row>
    <row r="356" spans="1:5" ht="71.25">
      <c r="A356" s="28" t="s">
        <v>12</v>
      </c>
      <c r="B356" s="58" t="s">
        <v>374</v>
      </c>
      <c r="C356" s="22" t="s">
        <v>435</v>
      </c>
      <c r="D356" s="94">
        <v>58778866.25</v>
      </c>
      <c r="E356" s="22" t="s">
        <v>354</v>
      </c>
    </row>
    <row r="357" spans="1:5" ht="57">
      <c r="A357" s="28" t="s">
        <v>12</v>
      </c>
      <c r="B357" s="58" t="s">
        <v>375</v>
      </c>
      <c r="C357" s="22" t="s">
        <v>435</v>
      </c>
      <c r="D357" s="94">
        <v>58778866.25</v>
      </c>
      <c r="E357" s="22" t="s">
        <v>354</v>
      </c>
    </row>
    <row r="358" spans="1:5" ht="85.5">
      <c r="A358" s="28" t="s">
        <v>12</v>
      </c>
      <c r="B358" s="58" t="s">
        <v>376</v>
      </c>
      <c r="C358" s="22" t="s">
        <v>435</v>
      </c>
      <c r="D358" s="94">
        <v>58778866.25</v>
      </c>
      <c r="E358" s="22" t="s">
        <v>354</v>
      </c>
    </row>
    <row r="359" spans="1:5" ht="71.25">
      <c r="A359" s="28" t="s">
        <v>12</v>
      </c>
      <c r="B359" s="58" t="s">
        <v>377</v>
      </c>
      <c r="C359" s="22" t="s">
        <v>435</v>
      </c>
      <c r="D359" s="94">
        <v>58778866.25</v>
      </c>
      <c r="E359" s="22" t="s">
        <v>354</v>
      </c>
    </row>
    <row r="360" spans="1:5" ht="71.25">
      <c r="A360" s="28" t="s">
        <v>12</v>
      </c>
      <c r="B360" s="58" t="s">
        <v>378</v>
      </c>
      <c r="C360" s="22" t="s">
        <v>435</v>
      </c>
      <c r="D360" s="94">
        <v>58778866.25</v>
      </c>
      <c r="E360" s="22" t="s">
        <v>354</v>
      </c>
    </row>
    <row r="361" spans="1:5" ht="71.25">
      <c r="A361" s="28" t="s">
        <v>12</v>
      </c>
      <c r="B361" s="58" t="s">
        <v>379</v>
      </c>
      <c r="C361" s="22" t="s">
        <v>435</v>
      </c>
      <c r="D361" s="94">
        <v>58778866.25</v>
      </c>
      <c r="E361" s="22" t="s">
        <v>354</v>
      </c>
    </row>
    <row r="362" spans="1:5" ht="71.25">
      <c r="A362" s="28" t="s">
        <v>12</v>
      </c>
      <c r="B362" s="58" t="s">
        <v>380</v>
      </c>
      <c r="C362" s="22" t="s">
        <v>435</v>
      </c>
      <c r="D362" s="94">
        <v>58778866.25</v>
      </c>
      <c r="E362" s="22" t="s">
        <v>354</v>
      </c>
    </row>
    <row r="363" spans="1:5" ht="57">
      <c r="A363" s="28" t="s">
        <v>12</v>
      </c>
      <c r="B363" s="58" t="s">
        <v>381</v>
      </c>
      <c r="C363" s="22" t="s">
        <v>435</v>
      </c>
      <c r="D363" s="94">
        <v>58778866.25</v>
      </c>
      <c r="E363" s="22" t="s">
        <v>354</v>
      </c>
    </row>
    <row r="364" spans="1:5" ht="71.25">
      <c r="A364" s="28" t="s">
        <v>12</v>
      </c>
      <c r="B364" s="58" t="s">
        <v>382</v>
      </c>
      <c r="C364" s="22" t="s">
        <v>435</v>
      </c>
      <c r="D364" s="94">
        <v>58778866.25</v>
      </c>
      <c r="E364" s="22" t="s">
        <v>354</v>
      </c>
    </row>
    <row r="365" spans="1:5" ht="42.75">
      <c r="A365" s="28" t="s">
        <v>12</v>
      </c>
      <c r="B365" s="58" t="s">
        <v>383</v>
      </c>
      <c r="C365" s="22" t="s">
        <v>435</v>
      </c>
      <c r="D365" s="94">
        <v>58778866.25</v>
      </c>
      <c r="E365" s="22" t="s">
        <v>354</v>
      </c>
    </row>
    <row r="366" spans="1:5" ht="85.5">
      <c r="A366" s="28" t="s">
        <v>12</v>
      </c>
      <c r="B366" s="58" t="s">
        <v>384</v>
      </c>
      <c r="C366" s="22" t="s">
        <v>435</v>
      </c>
      <c r="D366" s="94">
        <v>58778866.25</v>
      </c>
      <c r="E366" s="22" t="s">
        <v>354</v>
      </c>
    </row>
    <row r="367" spans="1:5" ht="57">
      <c r="A367" s="28" t="s">
        <v>12</v>
      </c>
      <c r="B367" s="58" t="s">
        <v>373</v>
      </c>
      <c r="C367" s="22" t="s">
        <v>435</v>
      </c>
      <c r="D367" s="94">
        <v>58778866.25</v>
      </c>
      <c r="E367" s="22" t="s">
        <v>354</v>
      </c>
    </row>
    <row r="368" spans="1:5">
      <c r="A368" s="15" t="s">
        <v>8</v>
      </c>
      <c r="B368" s="1" t="s">
        <v>116</v>
      </c>
      <c r="C368" s="16"/>
      <c r="D368" s="104">
        <f>+D369</f>
        <v>215700504.84999999</v>
      </c>
      <c r="E368" s="16"/>
    </row>
    <row r="369" spans="1:5" ht="30">
      <c r="A369" s="25" t="s">
        <v>10</v>
      </c>
      <c r="B369" s="2" t="s">
        <v>117</v>
      </c>
      <c r="C369" s="20"/>
      <c r="D369" s="101">
        <f>+D370+D371+D372</f>
        <v>215700504.84999999</v>
      </c>
      <c r="E369" s="20"/>
    </row>
    <row r="370" spans="1:5" ht="57">
      <c r="A370" s="28" t="s">
        <v>12</v>
      </c>
      <c r="B370" s="46" t="s">
        <v>415</v>
      </c>
      <c r="C370" s="22" t="s">
        <v>178</v>
      </c>
      <c r="D370" s="94">
        <v>61880000</v>
      </c>
      <c r="E370" s="22" t="s">
        <v>354</v>
      </c>
    </row>
    <row r="371" spans="1:5" ht="57">
      <c r="A371" s="28" t="s">
        <v>12</v>
      </c>
      <c r="B371" s="46" t="s">
        <v>358</v>
      </c>
      <c r="C371" s="22" t="s">
        <v>178</v>
      </c>
      <c r="D371" s="94">
        <v>63000000</v>
      </c>
      <c r="E371" s="22" t="s">
        <v>354</v>
      </c>
    </row>
    <row r="372" spans="1:5" ht="28.5">
      <c r="A372" s="28" t="s">
        <v>12</v>
      </c>
      <c r="B372" s="46" t="s">
        <v>359</v>
      </c>
      <c r="C372" s="22" t="s">
        <v>178</v>
      </c>
      <c r="D372" s="94">
        <v>90820504.849999994</v>
      </c>
      <c r="E372" s="22" t="s">
        <v>354</v>
      </c>
    </row>
    <row r="373" spans="1:5">
      <c r="A373" s="15" t="s">
        <v>8</v>
      </c>
      <c r="B373" s="1" t="s">
        <v>118</v>
      </c>
      <c r="C373" s="16"/>
      <c r="D373" s="104">
        <f>+D374</f>
        <v>37660000</v>
      </c>
      <c r="E373" s="16"/>
    </row>
    <row r="374" spans="1:5" ht="30">
      <c r="A374" s="25" t="s">
        <v>10</v>
      </c>
      <c r="B374" s="2" t="s">
        <v>119</v>
      </c>
      <c r="C374" s="20"/>
      <c r="D374" s="101">
        <f>+D375</f>
        <v>37660000</v>
      </c>
      <c r="E374" s="20"/>
    </row>
    <row r="375" spans="1:5" ht="57">
      <c r="A375" s="28" t="s">
        <v>12</v>
      </c>
      <c r="B375" s="22" t="s">
        <v>423</v>
      </c>
      <c r="C375" s="22" t="s">
        <v>178</v>
      </c>
      <c r="D375" s="94">
        <v>37660000</v>
      </c>
      <c r="E375" s="22" t="s">
        <v>354</v>
      </c>
    </row>
    <row r="376" spans="1:5" ht="30">
      <c r="A376" s="15" t="s">
        <v>8</v>
      </c>
      <c r="B376" s="1" t="s">
        <v>367</v>
      </c>
      <c r="C376" s="16"/>
      <c r="D376" s="104">
        <f>+D377</f>
        <v>31920000</v>
      </c>
      <c r="E376" s="16"/>
    </row>
    <row r="377" spans="1:5" ht="30">
      <c r="A377" s="25" t="s">
        <v>10</v>
      </c>
      <c r="B377" s="2" t="s">
        <v>367</v>
      </c>
      <c r="C377" s="20"/>
      <c r="D377" s="101">
        <f>+D378</f>
        <v>31920000</v>
      </c>
      <c r="E377" s="20"/>
    </row>
    <row r="378" spans="1:5" ht="57">
      <c r="A378" s="28" t="s">
        <v>12</v>
      </c>
      <c r="B378" s="22" t="s">
        <v>424</v>
      </c>
      <c r="C378" s="22" t="s">
        <v>178</v>
      </c>
      <c r="D378" s="94">
        <v>31920000</v>
      </c>
      <c r="E378" s="22" t="s">
        <v>354</v>
      </c>
    </row>
    <row r="379" spans="1:5">
      <c r="A379" s="12" t="s">
        <v>6</v>
      </c>
      <c r="B379" s="13" t="s">
        <v>120</v>
      </c>
      <c r="C379" s="14"/>
      <c r="D379" s="84">
        <f>+D380+D388+D391+D395</f>
        <v>2796686076.7599998</v>
      </c>
      <c r="E379" s="14"/>
    </row>
    <row r="380" spans="1:5">
      <c r="A380" s="15" t="s">
        <v>8</v>
      </c>
      <c r="B380" s="1" t="s">
        <v>368</v>
      </c>
      <c r="C380" s="16"/>
      <c r="D380" s="91">
        <f>+D381</f>
        <v>949933064.78999996</v>
      </c>
      <c r="E380" s="16"/>
    </row>
    <row r="381" spans="1:5" ht="45">
      <c r="A381" s="25" t="s">
        <v>10</v>
      </c>
      <c r="B381" s="2" t="s">
        <v>121</v>
      </c>
      <c r="C381" s="20"/>
      <c r="D381" s="92">
        <f>+D382+D383+D384+D385+D386+D387</f>
        <v>949933064.78999996</v>
      </c>
      <c r="E381" s="20"/>
    </row>
    <row r="382" spans="1:5" ht="57">
      <c r="A382" s="28" t="s">
        <v>12</v>
      </c>
      <c r="B382" s="22" t="s">
        <v>171</v>
      </c>
      <c r="C382" s="22" t="s">
        <v>178</v>
      </c>
      <c r="D382" s="94">
        <v>140000000</v>
      </c>
      <c r="E382" s="22" t="s">
        <v>192</v>
      </c>
    </row>
    <row r="383" spans="1:5" ht="42.75">
      <c r="A383" s="28" t="s">
        <v>12</v>
      </c>
      <c r="B383" s="22" t="s">
        <v>175</v>
      </c>
      <c r="C383" s="22" t="s">
        <v>178</v>
      </c>
      <c r="D383" s="94">
        <v>180000000</v>
      </c>
      <c r="E383" s="22" t="s">
        <v>192</v>
      </c>
    </row>
    <row r="384" spans="1:5" ht="42.75">
      <c r="A384" s="28" t="s">
        <v>12</v>
      </c>
      <c r="B384" s="22" t="s">
        <v>176</v>
      </c>
      <c r="C384" s="22" t="s">
        <v>178</v>
      </c>
      <c r="D384" s="94">
        <v>80000000</v>
      </c>
      <c r="E384" s="22" t="s">
        <v>192</v>
      </c>
    </row>
    <row r="385" spans="1:5" ht="42.75">
      <c r="A385" s="28" t="s">
        <v>12</v>
      </c>
      <c r="B385" s="22" t="s">
        <v>179</v>
      </c>
      <c r="C385" s="22" t="s">
        <v>401</v>
      </c>
      <c r="D385" s="94">
        <v>326400000</v>
      </c>
      <c r="E385" s="22" t="s">
        <v>192</v>
      </c>
    </row>
    <row r="386" spans="1:5" ht="28.5">
      <c r="A386" s="28" t="s">
        <v>12</v>
      </c>
      <c r="B386" s="22" t="s">
        <v>193</v>
      </c>
      <c r="C386" s="22" t="s">
        <v>401</v>
      </c>
      <c r="D386" s="94">
        <v>103533064.79000002</v>
      </c>
      <c r="E386" s="22" t="s">
        <v>192</v>
      </c>
    </row>
    <row r="387" spans="1:5" ht="99.75">
      <c r="A387" s="28" t="s">
        <v>12</v>
      </c>
      <c r="B387" s="22" t="s">
        <v>221</v>
      </c>
      <c r="C387" s="24" t="s">
        <v>178</v>
      </c>
      <c r="D387" s="93">
        <v>120000000</v>
      </c>
      <c r="E387" s="24" t="s">
        <v>349</v>
      </c>
    </row>
    <row r="388" spans="1:5">
      <c r="A388" s="15" t="s">
        <v>8</v>
      </c>
      <c r="B388" s="1" t="s">
        <v>122</v>
      </c>
      <c r="C388" s="16"/>
      <c r="D388" s="91">
        <f>+D389</f>
        <v>300000000</v>
      </c>
      <c r="E388" s="16"/>
    </row>
    <row r="389" spans="1:5" ht="30">
      <c r="A389" s="25" t="s">
        <v>10</v>
      </c>
      <c r="B389" s="2" t="s">
        <v>123</v>
      </c>
      <c r="C389" s="20"/>
      <c r="D389" s="92">
        <f>D390</f>
        <v>300000000</v>
      </c>
      <c r="E389" s="20"/>
    </row>
    <row r="390" spans="1:5" ht="57">
      <c r="A390" s="22" t="s">
        <v>12</v>
      </c>
      <c r="B390" s="46" t="s">
        <v>220</v>
      </c>
      <c r="C390" s="22" t="s">
        <v>178</v>
      </c>
      <c r="D390" s="105">
        <v>300000000</v>
      </c>
      <c r="E390" s="22" t="s">
        <v>350</v>
      </c>
    </row>
    <row r="391" spans="1:5">
      <c r="A391" s="15" t="s">
        <v>8</v>
      </c>
      <c r="B391" s="1" t="s">
        <v>124</v>
      </c>
      <c r="C391" s="16"/>
      <c r="D391" s="91">
        <f>+D392</f>
        <v>490000000</v>
      </c>
      <c r="E391" s="16"/>
    </row>
    <row r="392" spans="1:5">
      <c r="A392" s="25" t="s">
        <v>10</v>
      </c>
      <c r="B392" s="2" t="s">
        <v>125</v>
      </c>
      <c r="C392" s="20"/>
      <c r="D392" s="92">
        <f>+D393+D394</f>
        <v>490000000</v>
      </c>
      <c r="E392" s="20"/>
    </row>
    <row r="393" spans="1:5" ht="42.75">
      <c r="A393" s="28" t="s">
        <v>12</v>
      </c>
      <c r="B393" s="46" t="s">
        <v>177</v>
      </c>
      <c r="C393" s="22" t="s">
        <v>178</v>
      </c>
      <c r="D393" s="105">
        <v>200000000</v>
      </c>
      <c r="E393" s="22" t="s">
        <v>192</v>
      </c>
    </row>
    <row r="394" spans="1:5" ht="57">
      <c r="A394" s="28" t="s">
        <v>12</v>
      </c>
      <c r="B394" s="22" t="s">
        <v>222</v>
      </c>
      <c r="C394" s="22" t="s">
        <v>178</v>
      </c>
      <c r="D394" s="94">
        <v>290000000</v>
      </c>
      <c r="E394" s="22" t="s">
        <v>349</v>
      </c>
    </row>
    <row r="395" spans="1:5" ht="28.15" customHeight="1">
      <c r="A395" s="15" t="s">
        <v>8</v>
      </c>
      <c r="B395" s="1" t="s">
        <v>126</v>
      </c>
      <c r="C395" s="16"/>
      <c r="D395" s="104">
        <f>+D396+D399+D401+D407</f>
        <v>1056753011.9699999</v>
      </c>
      <c r="E395" s="16"/>
    </row>
    <row r="396" spans="1:5" ht="28.15" customHeight="1">
      <c r="A396" s="25" t="s">
        <v>10</v>
      </c>
      <c r="B396" s="59" t="s">
        <v>127</v>
      </c>
      <c r="C396" s="60"/>
      <c r="D396" s="108">
        <f>+D397+D398</f>
        <v>31086837.390000001</v>
      </c>
      <c r="E396" s="60"/>
    </row>
    <row r="397" spans="1:5" ht="28.15" customHeight="1">
      <c r="A397" s="157" t="s">
        <v>12</v>
      </c>
      <c r="B397" s="202" t="s">
        <v>360</v>
      </c>
      <c r="C397" s="22" t="s">
        <v>178</v>
      </c>
      <c r="D397" s="109">
        <v>10539495.15</v>
      </c>
      <c r="E397" s="148" t="s">
        <v>354</v>
      </c>
    </row>
    <row r="398" spans="1:5" ht="28.15" customHeight="1">
      <c r="A398" s="158"/>
      <c r="B398" s="203"/>
      <c r="C398" s="22" t="s">
        <v>440</v>
      </c>
      <c r="D398" s="109">
        <v>20547342.239999998</v>
      </c>
      <c r="E398" s="149"/>
    </row>
    <row r="399" spans="1:5" ht="28.15" customHeight="1">
      <c r="A399" s="25" t="s">
        <v>10</v>
      </c>
      <c r="B399" s="2" t="s">
        <v>128</v>
      </c>
      <c r="C399" s="20"/>
      <c r="D399" s="101">
        <f>+D400</f>
        <v>37289260.799999997</v>
      </c>
      <c r="E399" s="20"/>
    </row>
    <row r="400" spans="1:5" ht="57">
      <c r="A400" s="39" t="s">
        <v>12</v>
      </c>
      <c r="B400" s="61" t="s">
        <v>425</v>
      </c>
      <c r="C400" s="22" t="s">
        <v>440</v>
      </c>
      <c r="D400" s="109">
        <v>37289260.799999997</v>
      </c>
      <c r="E400" s="22" t="s">
        <v>354</v>
      </c>
    </row>
    <row r="401" spans="1:5" ht="30">
      <c r="A401" s="25" t="s">
        <v>10</v>
      </c>
      <c r="B401" s="2" t="s">
        <v>129</v>
      </c>
      <c r="C401" s="20"/>
      <c r="D401" s="101">
        <f>+D402+D403+D404+D405+D406</f>
        <v>145096001.67000002</v>
      </c>
      <c r="E401" s="20"/>
    </row>
    <row r="402" spans="1:5" ht="28.5" customHeight="1">
      <c r="A402" s="141" t="s">
        <v>12</v>
      </c>
      <c r="B402" s="202" t="s">
        <v>369</v>
      </c>
      <c r="C402" s="22" t="s">
        <v>440</v>
      </c>
      <c r="D402" s="110">
        <v>26348737.859999999</v>
      </c>
      <c r="E402" s="148" t="s">
        <v>354</v>
      </c>
    </row>
    <row r="403" spans="1:5" ht="14.25">
      <c r="A403" s="150"/>
      <c r="B403" s="203"/>
      <c r="C403" s="22" t="s">
        <v>178</v>
      </c>
      <c r="D403" s="110">
        <v>20860000</v>
      </c>
      <c r="E403" s="149"/>
    </row>
    <row r="404" spans="1:5" ht="42.75">
      <c r="A404" s="28" t="s">
        <v>12</v>
      </c>
      <c r="B404" s="61" t="s">
        <v>370</v>
      </c>
      <c r="C404" s="22" t="s">
        <v>440</v>
      </c>
      <c r="D404" s="110">
        <v>35952383.810000002</v>
      </c>
      <c r="E404" s="22" t="s">
        <v>354</v>
      </c>
    </row>
    <row r="405" spans="1:5" ht="14.25" customHeight="1">
      <c r="A405" s="141" t="s">
        <v>12</v>
      </c>
      <c r="B405" s="202" t="s">
        <v>361</v>
      </c>
      <c r="C405" s="22" t="s">
        <v>441</v>
      </c>
      <c r="D405" s="110">
        <v>37994880</v>
      </c>
      <c r="E405" s="148" t="s">
        <v>354</v>
      </c>
    </row>
    <row r="406" spans="1:5" ht="14.25">
      <c r="A406" s="150"/>
      <c r="B406" s="203"/>
      <c r="C406" s="22" t="s">
        <v>178</v>
      </c>
      <c r="D406" s="110">
        <v>23940000</v>
      </c>
      <c r="E406" s="149"/>
    </row>
    <row r="407" spans="1:5" ht="45">
      <c r="A407" s="25" t="s">
        <v>10</v>
      </c>
      <c r="B407" s="2" t="s">
        <v>130</v>
      </c>
      <c r="C407" s="20"/>
      <c r="D407" s="101">
        <f>+D408+D409+D410+D411</f>
        <v>843280912.1099999</v>
      </c>
      <c r="E407" s="20"/>
    </row>
    <row r="408" spans="1:5" ht="28.5">
      <c r="A408" s="141" t="s">
        <v>12</v>
      </c>
      <c r="B408" s="200" t="s">
        <v>371</v>
      </c>
      <c r="C408" s="22" t="s">
        <v>440</v>
      </c>
      <c r="D408" s="109">
        <v>21618485</v>
      </c>
      <c r="E408" s="148" t="s">
        <v>354</v>
      </c>
    </row>
    <row r="409" spans="1:5" ht="14.25">
      <c r="A409" s="150"/>
      <c r="B409" s="201"/>
      <c r="C409" s="22" t="s">
        <v>178</v>
      </c>
      <c r="D409" s="109">
        <v>37800000</v>
      </c>
      <c r="E409" s="149"/>
    </row>
    <row r="410" spans="1:5" ht="42.75">
      <c r="A410" s="28" t="s">
        <v>12</v>
      </c>
      <c r="B410" s="62" t="s">
        <v>362</v>
      </c>
      <c r="C410" s="22" t="s">
        <v>440</v>
      </c>
      <c r="D410" s="109">
        <v>21078990.309999999</v>
      </c>
      <c r="E410" s="22" t="s">
        <v>354</v>
      </c>
    </row>
    <row r="411" spans="1:5" ht="85.5">
      <c r="A411" s="28" t="s">
        <v>12</v>
      </c>
      <c r="B411" s="62" t="s">
        <v>372</v>
      </c>
      <c r="C411" s="22" t="s">
        <v>439</v>
      </c>
      <c r="D411" s="109">
        <v>762783436.79999995</v>
      </c>
      <c r="E411" s="22" t="s">
        <v>354</v>
      </c>
    </row>
    <row r="412" spans="1:5">
      <c r="A412" s="9" t="s">
        <v>4</v>
      </c>
      <c r="B412" s="10" t="s">
        <v>131</v>
      </c>
      <c r="C412" s="10"/>
      <c r="D412" s="90">
        <f>D413+D435+D451+D459</f>
        <v>9903337197.0699997</v>
      </c>
      <c r="E412" s="10"/>
    </row>
    <row r="413" spans="1:5">
      <c r="A413" s="12" t="s">
        <v>6</v>
      </c>
      <c r="B413" s="13" t="s">
        <v>132</v>
      </c>
      <c r="C413" s="14"/>
      <c r="D413" s="84">
        <f>+D414</f>
        <v>3260768038.0500002</v>
      </c>
      <c r="E413" s="14"/>
    </row>
    <row r="414" spans="1:5">
      <c r="A414" s="15" t="s">
        <v>8</v>
      </c>
      <c r="B414" s="1" t="s">
        <v>133</v>
      </c>
      <c r="C414" s="16"/>
      <c r="D414" s="91">
        <f>D415+D417+D420+D423+D426+D429+D433</f>
        <v>3260768038.0500002</v>
      </c>
      <c r="E414" s="16"/>
    </row>
    <row r="415" spans="1:5" s="76" customFormat="1" ht="30">
      <c r="A415" s="63" t="s">
        <v>10</v>
      </c>
      <c r="B415" s="64" t="s">
        <v>134</v>
      </c>
      <c r="C415" s="65"/>
      <c r="D415" s="111">
        <f>+D416</f>
        <v>100000000</v>
      </c>
      <c r="E415" s="65"/>
    </row>
    <row r="416" spans="1:5" s="76" customFormat="1" ht="28.5">
      <c r="A416" s="66" t="s">
        <v>12</v>
      </c>
      <c r="B416" s="67" t="s">
        <v>333</v>
      </c>
      <c r="C416" s="68" t="s">
        <v>402</v>
      </c>
      <c r="D416" s="109">
        <v>100000000</v>
      </c>
      <c r="E416" s="68" t="s">
        <v>351</v>
      </c>
    </row>
    <row r="417" spans="1:5" s="76" customFormat="1">
      <c r="A417" s="63" t="s">
        <v>10</v>
      </c>
      <c r="B417" s="64" t="s">
        <v>135</v>
      </c>
      <c r="C417" s="65"/>
      <c r="D417" s="111">
        <f>+D418+D419</f>
        <v>1492768038.05</v>
      </c>
      <c r="E417" s="65"/>
    </row>
    <row r="418" spans="1:5" s="76" customFormat="1" ht="42.75">
      <c r="A418" s="66" t="s">
        <v>12</v>
      </c>
      <c r="B418" s="46" t="s">
        <v>334</v>
      </c>
      <c r="C418" s="68" t="s">
        <v>402</v>
      </c>
      <c r="D418" s="109">
        <v>900000000</v>
      </c>
      <c r="E418" s="68" t="s">
        <v>351</v>
      </c>
    </row>
    <row r="419" spans="1:5" s="76" customFormat="1" ht="28.5">
      <c r="A419" s="66" t="s">
        <v>12</v>
      </c>
      <c r="B419" s="46" t="s">
        <v>331</v>
      </c>
      <c r="C419" s="68" t="s">
        <v>402</v>
      </c>
      <c r="D419" s="109">
        <v>592768038.04999995</v>
      </c>
      <c r="E419" s="68" t="s">
        <v>351</v>
      </c>
    </row>
    <row r="420" spans="1:5" s="76" customFormat="1">
      <c r="A420" s="63" t="s">
        <v>10</v>
      </c>
      <c r="B420" s="64" t="s">
        <v>136</v>
      </c>
      <c r="C420" s="65"/>
      <c r="D420" s="111">
        <f>+D421+D422</f>
        <v>700000000</v>
      </c>
      <c r="E420" s="65"/>
    </row>
    <row r="421" spans="1:5" s="76" customFormat="1" ht="28.5">
      <c r="A421" s="66" t="s">
        <v>12</v>
      </c>
      <c r="B421" s="46" t="s">
        <v>335</v>
      </c>
      <c r="C421" s="68" t="s">
        <v>402</v>
      </c>
      <c r="D421" s="109">
        <v>300000000</v>
      </c>
      <c r="E421" s="68" t="s">
        <v>351</v>
      </c>
    </row>
    <row r="422" spans="1:5" s="76" customFormat="1" ht="42.75">
      <c r="A422" s="66" t="s">
        <v>12</v>
      </c>
      <c r="B422" s="46" t="s">
        <v>336</v>
      </c>
      <c r="C422" s="68" t="s">
        <v>402</v>
      </c>
      <c r="D422" s="109">
        <v>400000000</v>
      </c>
      <c r="E422" s="68" t="s">
        <v>351</v>
      </c>
    </row>
    <row r="423" spans="1:5" s="76" customFormat="1">
      <c r="A423" s="63" t="s">
        <v>10</v>
      </c>
      <c r="B423" s="64" t="s">
        <v>137</v>
      </c>
      <c r="C423" s="65"/>
      <c r="D423" s="111">
        <f>+D424+D425</f>
        <v>200000000</v>
      </c>
      <c r="E423" s="65"/>
    </row>
    <row r="424" spans="1:5" s="76" customFormat="1" ht="42.75">
      <c r="A424" s="66" t="s">
        <v>12</v>
      </c>
      <c r="B424" s="46" t="s">
        <v>337</v>
      </c>
      <c r="C424" s="68" t="s">
        <v>178</v>
      </c>
      <c r="D424" s="109">
        <v>100000000</v>
      </c>
      <c r="E424" s="68" t="s">
        <v>351</v>
      </c>
    </row>
    <row r="425" spans="1:5" s="76" customFormat="1" ht="28.5">
      <c r="A425" s="66" t="s">
        <v>12</v>
      </c>
      <c r="B425" s="46" t="s">
        <v>338</v>
      </c>
      <c r="C425" s="68" t="s">
        <v>178</v>
      </c>
      <c r="D425" s="109">
        <v>100000000</v>
      </c>
      <c r="E425" s="68" t="s">
        <v>351</v>
      </c>
    </row>
    <row r="426" spans="1:5" s="76" customFormat="1">
      <c r="A426" s="63" t="s">
        <v>10</v>
      </c>
      <c r="B426" s="64" t="s">
        <v>138</v>
      </c>
      <c r="C426" s="65"/>
      <c r="D426" s="111">
        <f>D427+D428</f>
        <v>500000000</v>
      </c>
      <c r="E426" s="65"/>
    </row>
    <row r="427" spans="1:5" s="76" customFormat="1" ht="28.5">
      <c r="A427" s="196" t="s">
        <v>12</v>
      </c>
      <c r="B427" s="198" t="s">
        <v>332</v>
      </c>
      <c r="C427" s="68" t="s">
        <v>178</v>
      </c>
      <c r="D427" s="109">
        <v>100000000</v>
      </c>
      <c r="E427" s="68" t="s">
        <v>351</v>
      </c>
    </row>
    <row r="428" spans="1:5" s="76" customFormat="1" ht="28.5">
      <c r="A428" s="197"/>
      <c r="B428" s="199"/>
      <c r="C428" s="68" t="s">
        <v>402</v>
      </c>
      <c r="D428" s="109">
        <v>400000000</v>
      </c>
      <c r="E428" s="68" t="s">
        <v>351</v>
      </c>
    </row>
    <row r="429" spans="1:5" s="76" customFormat="1" ht="30">
      <c r="A429" s="63" t="s">
        <v>10</v>
      </c>
      <c r="B429" s="64" t="s">
        <v>139</v>
      </c>
      <c r="C429" s="65"/>
      <c r="D429" s="111">
        <f>+D430+D431+D432</f>
        <v>168000000</v>
      </c>
      <c r="E429" s="65"/>
    </row>
    <row r="430" spans="1:5" s="76" customFormat="1" ht="42.75">
      <c r="A430" s="66" t="s">
        <v>12</v>
      </c>
      <c r="B430" s="46" t="s">
        <v>339</v>
      </c>
      <c r="C430" s="68" t="s">
        <v>178</v>
      </c>
      <c r="D430" s="109">
        <v>50000000</v>
      </c>
      <c r="E430" s="68" t="s">
        <v>351</v>
      </c>
    </row>
    <row r="431" spans="1:5" s="76" customFormat="1" ht="28.5">
      <c r="A431" s="66" t="s">
        <v>12</v>
      </c>
      <c r="B431" s="46" t="s">
        <v>340</v>
      </c>
      <c r="C431" s="68" t="s">
        <v>178</v>
      </c>
      <c r="D431" s="109">
        <v>50000000</v>
      </c>
      <c r="E431" s="68" t="s">
        <v>351</v>
      </c>
    </row>
    <row r="432" spans="1:5" s="76" customFormat="1" ht="42.75">
      <c r="A432" s="66" t="s">
        <v>12</v>
      </c>
      <c r="B432" s="46" t="s">
        <v>341</v>
      </c>
      <c r="C432" s="68" t="s">
        <v>178</v>
      </c>
      <c r="D432" s="109">
        <v>68000000</v>
      </c>
      <c r="E432" s="68" t="s">
        <v>351</v>
      </c>
    </row>
    <row r="433" spans="1:5" s="76" customFormat="1" ht="20.45" customHeight="1">
      <c r="A433" s="63" t="s">
        <v>10</v>
      </c>
      <c r="B433" s="64" t="s">
        <v>140</v>
      </c>
      <c r="C433" s="65"/>
      <c r="D433" s="111">
        <f>+D434</f>
        <v>100000000</v>
      </c>
      <c r="E433" s="65"/>
    </row>
    <row r="434" spans="1:5" s="76" customFormat="1" ht="29.45" customHeight="1">
      <c r="A434" s="66" t="s">
        <v>12</v>
      </c>
      <c r="B434" s="46" t="s">
        <v>455</v>
      </c>
      <c r="C434" s="68" t="s">
        <v>178</v>
      </c>
      <c r="D434" s="112">
        <v>100000000</v>
      </c>
      <c r="E434" s="68" t="s">
        <v>351</v>
      </c>
    </row>
    <row r="435" spans="1:5" ht="19.149999999999999" customHeight="1">
      <c r="A435" s="12" t="s">
        <v>6</v>
      </c>
      <c r="B435" s="13" t="s">
        <v>141</v>
      </c>
      <c r="C435" s="14"/>
      <c r="D435" s="84">
        <f>+D436+D445+D448</f>
        <v>4548710435.3699999</v>
      </c>
      <c r="E435" s="14"/>
    </row>
    <row r="436" spans="1:5" ht="19.149999999999999" customHeight="1">
      <c r="A436" s="15" t="s">
        <v>8</v>
      </c>
      <c r="B436" s="1" t="s">
        <v>142</v>
      </c>
      <c r="C436" s="16"/>
      <c r="D436" s="91">
        <f>+D437+D439+D443</f>
        <v>3877053559.9099998</v>
      </c>
      <c r="E436" s="16"/>
    </row>
    <row r="437" spans="1:5" ht="45">
      <c r="A437" s="25" t="s">
        <v>10</v>
      </c>
      <c r="B437" s="2" t="s">
        <v>143</v>
      </c>
      <c r="C437" s="20"/>
      <c r="D437" s="92">
        <f>+D438</f>
        <v>40000000</v>
      </c>
      <c r="E437" s="20"/>
    </row>
    <row r="438" spans="1:5" ht="142.5">
      <c r="A438" s="28" t="s">
        <v>12</v>
      </c>
      <c r="B438" s="22" t="s">
        <v>327</v>
      </c>
      <c r="C438" s="22" t="s">
        <v>454</v>
      </c>
      <c r="D438" s="112">
        <v>40000000</v>
      </c>
      <c r="E438" s="68" t="s">
        <v>352</v>
      </c>
    </row>
    <row r="439" spans="1:5" ht="30">
      <c r="A439" s="25" t="s">
        <v>10</v>
      </c>
      <c r="B439" s="2" t="s">
        <v>144</v>
      </c>
      <c r="C439" s="20"/>
      <c r="D439" s="92">
        <f>+D440+D442+D441</f>
        <v>2290751844</v>
      </c>
      <c r="E439" s="20"/>
    </row>
    <row r="440" spans="1:5" ht="67.150000000000006" customHeight="1">
      <c r="A440" s="157" t="s">
        <v>12</v>
      </c>
      <c r="B440" s="148" t="s">
        <v>328</v>
      </c>
      <c r="C440" s="22" t="s">
        <v>454</v>
      </c>
      <c r="D440" s="112">
        <v>800000000</v>
      </c>
      <c r="E440" s="159" t="s">
        <v>352</v>
      </c>
    </row>
    <row r="441" spans="1:5" ht="42.75">
      <c r="A441" s="158"/>
      <c r="B441" s="149"/>
      <c r="C441" s="24" t="s">
        <v>403</v>
      </c>
      <c r="D441" s="112">
        <v>131531375</v>
      </c>
      <c r="E441" s="160"/>
    </row>
    <row r="442" spans="1:5" ht="42.75">
      <c r="A442" s="28" t="s">
        <v>12</v>
      </c>
      <c r="B442" s="22" t="s">
        <v>329</v>
      </c>
      <c r="C442" s="22" t="s">
        <v>454</v>
      </c>
      <c r="D442" s="112">
        <v>1359220469</v>
      </c>
      <c r="E442" s="68" t="s">
        <v>352</v>
      </c>
    </row>
    <row r="443" spans="1:5">
      <c r="A443" s="25" t="s">
        <v>10</v>
      </c>
      <c r="B443" s="2" t="s">
        <v>145</v>
      </c>
      <c r="C443" s="20"/>
      <c r="D443" s="92">
        <f>+D444</f>
        <v>1546301715.9100001</v>
      </c>
      <c r="E443" s="20"/>
    </row>
    <row r="444" spans="1:5" ht="48" customHeight="1">
      <c r="A444" s="28" t="s">
        <v>12</v>
      </c>
      <c r="B444" s="22" t="s">
        <v>330</v>
      </c>
      <c r="C444" s="22" t="s">
        <v>454</v>
      </c>
      <c r="D444" s="112">
        <v>1546301715.9100001</v>
      </c>
      <c r="E444" s="68" t="s">
        <v>352</v>
      </c>
    </row>
    <row r="445" spans="1:5" s="76" customFormat="1" ht="29.45" customHeight="1">
      <c r="A445" s="69" t="s">
        <v>8</v>
      </c>
      <c r="B445" s="70" t="s">
        <v>146</v>
      </c>
      <c r="C445" s="71"/>
      <c r="D445" s="113">
        <f>+D446</f>
        <v>657656875.46000004</v>
      </c>
      <c r="E445" s="71"/>
    </row>
    <row r="446" spans="1:5" s="76" customFormat="1" ht="29.45" customHeight="1">
      <c r="A446" s="63" t="s">
        <v>10</v>
      </c>
      <c r="B446" s="64" t="s">
        <v>147</v>
      </c>
      <c r="C446" s="65"/>
      <c r="D446" s="111">
        <f>+D447</f>
        <v>657656875.46000004</v>
      </c>
      <c r="E446" s="65"/>
    </row>
    <row r="447" spans="1:5" s="76" customFormat="1" ht="51.6" customHeight="1">
      <c r="A447" s="66" t="s">
        <v>12</v>
      </c>
      <c r="B447" s="46" t="s">
        <v>458</v>
      </c>
      <c r="C447" s="68" t="s">
        <v>342</v>
      </c>
      <c r="D447" s="112">
        <v>657656875.46000004</v>
      </c>
      <c r="E447" s="68" t="s">
        <v>351</v>
      </c>
    </row>
    <row r="448" spans="1:5" s="76" customFormat="1" ht="29.45" customHeight="1">
      <c r="A448" s="69" t="s">
        <v>8</v>
      </c>
      <c r="B448" s="70" t="s">
        <v>148</v>
      </c>
      <c r="C448" s="71"/>
      <c r="D448" s="113">
        <f>+D449</f>
        <v>14000000</v>
      </c>
      <c r="E448" s="71"/>
    </row>
    <row r="449" spans="1:5" s="76" customFormat="1" ht="29.45" customHeight="1">
      <c r="A449" s="63" t="s">
        <v>10</v>
      </c>
      <c r="B449" s="64" t="s">
        <v>149</v>
      </c>
      <c r="C449" s="65"/>
      <c r="D449" s="111">
        <f>+D450</f>
        <v>14000000</v>
      </c>
      <c r="E449" s="65"/>
    </row>
    <row r="450" spans="1:5" s="76" customFormat="1" ht="66" customHeight="1">
      <c r="A450" s="66" t="s">
        <v>12</v>
      </c>
      <c r="B450" s="46" t="s">
        <v>459</v>
      </c>
      <c r="C450" s="68" t="s">
        <v>178</v>
      </c>
      <c r="D450" s="112">
        <v>14000000</v>
      </c>
      <c r="E450" s="68" t="s">
        <v>351</v>
      </c>
    </row>
    <row r="451" spans="1:5" ht="29.45" customHeight="1">
      <c r="A451" s="12" t="s">
        <v>6</v>
      </c>
      <c r="B451" s="13" t="s">
        <v>150</v>
      </c>
      <c r="C451" s="14"/>
      <c r="D451" s="84">
        <f>+D452</f>
        <v>238000000</v>
      </c>
      <c r="E451" s="14"/>
    </row>
    <row r="452" spans="1:5" s="76" customFormat="1" ht="29.45" customHeight="1">
      <c r="A452" s="69" t="s">
        <v>8</v>
      </c>
      <c r="B452" s="70" t="s">
        <v>151</v>
      </c>
      <c r="C452" s="71"/>
      <c r="D452" s="113">
        <f>+D453+D455+D457</f>
        <v>238000000</v>
      </c>
      <c r="E452" s="71"/>
    </row>
    <row r="453" spans="1:5" s="76" customFormat="1" ht="29.45" customHeight="1">
      <c r="A453" s="63" t="s">
        <v>10</v>
      </c>
      <c r="B453" s="64" t="s">
        <v>152</v>
      </c>
      <c r="C453" s="65"/>
      <c r="D453" s="111">
        <f>+D454</f>
        <v>73000000</v>
      </c>
      <c r="E453" s="65"/>
    </row>
    <row r="454" spans="1:5" s="76" customFormat="1" ht="42.75">
      <c r="A454" s="66" t="s">
        <v>12</v>
      </c>
      <c r="B454" s="46" t="s">
        <v>343</v>
      </c>
      <c r="C454" s="68" t="s">
        <v>178</v>
      </c>
      <c r="D454" s="112">
        <v>73000000</v>
      </c>
      <c r="E454" s="68" t="s">
        <v>351</v>
      </c>
    </row>
    <row r="455" spans="1:5" s="76" customFormat="1" ht="30">
      <c r="A455" s="63" t="s">
        <v>10</v>
      </c>
      <c r="B455" s="64" t="s">
        <v>153</v>
      </c>
      <c r="C455" s="65"/>
      <c r="D455" s="111">
        <f>+D456</f>
        <v>65000000</v>
      </c>
      <c r="E455" s="65"/>
    </row>
    <row r="456" spans="1:5" s="76" customFormat="1" ht="42.75">
      <c r="A456" s="66" t="s">
        <v>12</v>
      </c>
      <c r="B456" s="46" t="s">
        <v>344</v>
      </c>
      <c r="C456" s="68" t="s">
        <v>178</v>
      </c>
      <c r="D456" s="112">
        <v>65000000</v>
      </c>
      <c r="E456" s="68" t="s">
        <v>351</v>
      </c>
    </row>
    <row r="457" spans="1:5">
      <c r="A457" s="25" t="s">
        <v>10</v>
      </c>
      <c r="B457" s="2" t="s">
        <v>154</v>
      </c>
      <c r="C457" s="20"/>
      <c r="D457" s="92">
        <f>+D458</f>
        <v>100000000</v>
      </c>
      <c r="E457" s="20"/>
    </row>
    <row r="458" spans="1:5" ht="57">
      <c r="A458" s="28" t="s">
        <v>12</v>
      </c>
      <c r="B458" s="46" t="s">
        <v>259</v>
      </c>
      <c r="C458" s="22" t="s">
        <v>178</v>
      </c>
      <c r="D458" s="112">
        <v>100000000</v>
      </c>
      <c r="E458" s="22" t="s">
        <v>192</v>
      </c>
    </row>
    <row r="459" spans="1:5" ht="30">
      <c r="A459" s="12" t="s">
        <v>6</v>
      </c>
      <c r="B459" s="13" t="s">
        <v>155</v>
      </c>
      <c r="C459" s="14"/>
      <c r="D459" s="84">
        <f>+D460</f>
        <v>1855858723.6500001</v>
      </c>
      <c r="E459" s="14"/>
    </row>
    <row r="460" spans="1:5" ht="30">
      <c r="A460" s="15" t="s">
        <v>8</v>
      </c>
      <c r="B460" s="1" t="s">
        <v>156</v>
      </c>
      <c r="C460" s="16"/>
      <c r="D460" s="91">
        <f>D461+D464+D472</f>
        <v>1855858723.6500001</v>
      </c>
      <c r="E460" s="16"/>
    </row>
    <row r="461" spans="1:5" ht="30">
      <c r="A461" s="25" t="s">
        <v>10</v>
      </c>
      <c r="B461" s="2" t="s">
        <v>157</v>
      </c>
      <c r="C461" s="20"/>
      <c r="D461" s="92">
        <f>+D462+D463</f>
        <v>400000000.09000003</v>
      </c>
      <c r="E461" s="20"/>
    </row>
    <row r="462" spans="1:5" s="23" customFormat="1" ht="42.75">
      <c r="A462" s="141" t="s">
        <v>12</v>
      </c>
      <c r="B462" s="165" t="s">
        <v>223</v>
      </c>
      <c r="C462" s="24" t="s">
        <v>403</v>
      </c>
      <c r="D462" s="94">
        <v>197297062.74000001</v>
      </c>
      <c r="E462" s="148" t="s">
        <v>345</v>
      </c>
    </row>
    <row r="463" spans="1:5" ht="28.5">
      <c r="A463" s="150"/>
      <c r="B463" s="167"/>
      <c r="C463" s="24" t="s">
        <v>203</v>
      </c>
      <c r="D463" s="94">
        <v>202702937.34999999</v>
      </c>
      <c r="E463" s="149"/>
    </row>
    <row r="464" spans="1:5" ht="30">
      <c r="A464" s="25" t="s">
        <v>10</v>
      </c>
      <c r="B464" s="2" t="s">
        <v>158</v>
      </c>
      <c r="C464" s="20"/>
      <c r="D464" s="92">
        <f>SUM(D465:D471)</f>
        <v>1450858723.5599999</v>
      </c>
      <c r="E464" s="20"/>
    </row>
    <row r="465" spans="1:5" s="23" customFormat="1" ht="42.75" customHeight="1">
      <c r="A465" s="141" t="s">
        <v>12</v>
      </c>
      <c r="B465" s="165" t="s">
        <v>224</v>
      </c>
      <c r="C465" s="24" t="s">
        <v>225</v>
      </c>
      <c r="D465" s="94">
        <v>47999120</v>
      </c>
      <c r="E465" s="148" t="s">
        <v>277</v>
      </c>
    </row>
    <row r="466" spans="1:5" s="23" customFormat="1" ht="57">
      <c r="A466" s="142"/>
      <c r="B466" s="166"/>
      <c r="C466" s="24" t="s">
        <v>226</v>
      </c>
      <c r="D466" s="94">
        <v>6346190.1900000004</v>
      </c>
      <c r="E466" s="154"/>
    </row>
    <row r="467" spans="1:5" s="23" customFormat="1" ht="57">
      <c r="A467" s="142"/>
      <c r="B467" s="166"/>
      <c r="C467" s="24" t="s">
        <v>227</v>
      </c>
      <c r="D467" s="94">
        <v>8763786.4499999993</v>
      </c>
      <c r="E467" s="154"/>
    </row>
    <row r="468" spans="1:5" s="23" customFormat="1" ht="28.5">
      <c r="A468" s="142"/>
      <c r="B468" s="166"/>
      <c r="C468" s="24" t="s">
        <v>203</v>
      </c>
      <c r="D468" s="94">
        <v>153990160.65000001</v>
      </c>
      <c r="E468" s="154"/>
    </row>
    <row r="469" spans="1:5" ht="42.75">
      <c r="A469" s="150"/>
      <c r="B469" s="167"/>
      <c r="C469" s="24" t="s">
        <v>437</v>
      </c>
      <c r="D469" s="94">
        <v>383563611.42000002</v>
      </c>
      <c r="E469" s="149"/>
    </row>
    <row r="470" spans="1:5" ht="42.75">
      <c r="A470" s="72" t="s">
        <v>12</v>
      </c>
      <c r="B470" s="82" t="s">
        <v>276</v>
      </c>
      <c r="C470" s="24" t="s">
        <v>403</v>
      </c>
      <c r="D470" s="105">
        <v>328828437.73000002</v>
      </c>
      <c r="E470" s="34" t="s">
        <v>266</v>
      </c>
    </row>
    <row r="471" spans="1:5" ht="37.15" customHeight="1">
      <c r="A471" s="39" t="s">
        <v>12</v>
      </c>
      <c r="B471" s="119" t="s">
        <v>363</v>
      </c>
      <c r="C471" s="22" t="s">
        <v>435</v>
      </c>
      <c r="D471" s="110">
        <v>521367417.12</v>
      </c>
      <c r="E471" s="22" t="s">
        <v>354</v>
      </c>
    </row>
    <row r="472" spans="1:5" ht="30">
      <c r="A472" s="25" t="s">
        <v>10</v>
      </c>
      <c r="B472" s="2" t="s">
        <v>159</v>
      </c>
      <c r="C472" s="2"/>
      <c r="D472" s="92">
        <f>+D473</f>
        <v>5000000</v>
      </c>
      <c r="E472" s="2"/>
    </row>
    <row r="473" spans="1:5" ht="42.75">
      <c r="A473" s="28" t="s">
        <v>12</v>
      </c>
      <c r="B473" s="46" t="s">
        <v>395</v>
      </c>
      <c r="C473" s="22" t="s">
        <v>178</v>
      </c>
      <c r="D473" s="94">
        <v>5000000</v>
      </c>
      <c r="E473" s="22"/>
    </row>
    <row r="474" spans="1:5" ht="20.45" customHeight="1">
      <c r="A474" s="9" t="s">
        <v>4</v>
      </c>
      <c r="B474" s="10" t="s">
        <v>164</v>
      </c>
      <c r="C474" s="10"/>
      <c r="D474" s="90">
        <f>D475</f>
        <v>5000000</v>
      </c>
      <c r="E474" s="10"/>
    </row>
    <row r="475" spans="1:5" ht="20.45" customHeight="1">
      <c r="A475" s="12" t="s">
        <v>6</v>
      </c>
      <c r="B475" s="13" t="s">
        <v>160</v>
      </c>
      <c r="C475" s="14"/>
      <c r="D475" s="84">
        <f>D476</f>
        <v>5000000</v>
      </c>
      <c r="E475" s="14"/>
    </row>
    <row r="476" spans="1:5" ht="20.45" customHeight="1">
      <c r="A476" s="15" t="s">
        <v>8</v>
      </c>
      <c r="B476" s="1" t="s">
        <v>161</v>
      </c>
      <c r="C476" s="16"/>
      <c r="D476" s="91">
        <f>D477</f>
        <v>5000000</v>
      </c>
      <c r="E476" s="16"/>
    </row>
    <row r="477" spans="1:5" ht="39" customHeight="1">
      <c r="A477" s="25" t="s">
        <v>10</v>
      </c>
      <c r="B477" s="2" t="s">
        <v>162</v>
      </c>
      <c r="C477" s="20"/>
      <c r="D477" s="92">
        <f>D478</f>
        <v>5000000</v>
      </c>
      <c r="E477" s="20"/>
    </row>
    <row r="478" spans="1:5" ht="42.75">
      <c r="A478" s="28" t="s">
        <v>12</v>
      </c>
      <c r="B478" s="67" t="s">
        <v>397</v>
      </c>
      <c r="C478" s="22" t="s">
        <v>178</v>
      </c>
      <c r="D478" s="94">
        <v>5000000</v>
      </c>
      <c r="E478" s="22"/>
    </row>
    <row r="479" spans="1:5" s="135" customFormat="1" ht="25.9" customHeight="1">
      <c r="A479" s="132"/>
      <c r="B479" s="133"/>
      <c r="C479" s="133"/>
      <c r="D479" s="134"/>
      <c r="E479" s="133"/>
    </row>
    <row r="480" spans="1:5" s="135" customFormat="1" ht="25.9" customHeight="1">
      <c r="A480" s="132"/>
      <c r="B480" s="133"/>
      <c r="C480" s="133"/>
      <c r="D480" s="131"/>
      <c r="E480" s="133"/>
    </row>
    <row r="481" spans="1:5" s="135" customFormat="1" ht="25.9" customHeight="1">
      <c r="A481" s="132"/>
      <c r="B481" s="133"/>
      <c r="C481" s="133"/>
      <c r="D481" s="134"/>
      <c r="E481" s="133"/>
    </row>
    <row r="482" spans="1:5" s="135" customFormat="1" ht="25.9" customHeight="1">
      <c r="A482" s="132"/>
      <c r="B482" s="133"/>
      <c r="C482" s="133"/>
      <c r="D482" s="134"/>
      <c r="E482" s="133"/>
    </row>
    <row r="483" spans="1:5" s="135" customFormat="1" ht="25.9" customHeight="1">
      <c r="A483" s="132"/>
      <c r="B483" s="133"/>
      <c r="C483" s="133"/>
      <c r="D483" s="134"/>
      <c r="E483" s="133"/>
    </row>
    <row r="484" spans="1:5" ht="25.9" customHeight="1"/>
  </sheetData>
  <autoFilter ref="A4:E478"/>
  <mergeCells count="124">
    <mergeCell ref="E397:E398"/>
    <mergeCell ref="E402:E403"/>
    <mergeCell ref="E405:E406"/>
    <mergeCell ref="C315:C317"/>
    <mergeCell ref="C321:C323"/>
    <mergeCell ref="C342:C346"/>
    <mergeCell ref="A427:A428"/>
    <mergeCell ref="B427:B428"/>
    <mergeCell ref="A408:A409"/>
    <mergeCell ref="B408:B409"/>
    <mergeCell ref="A397:A398"/>
    <mergeCell ref="A405:A406"/>
    <mergeCell ref="B405:B406"/>
    <mergeCell ref="B397:B398"/>
    <mergeCell ref="A402:A403"/>
    <mergeCell ref="B402:B403"/>
    <mergeCell ref="A242:A243"/>
    <mergeCell ref="E259:E261"/>
    <mergeCell ref="A263:A264"/>
    <mergeCell ref="B263:B264"/>
    <mergeCell ref="E263:E264"/>
    <mergeCell ref="A259:A261"/>
    <mergeCell ref="B259:B261"/>
    <mergeCell ref="E254:E255"/>
    <mergeCell ref="A256:A257"/>
    <mergeCell ref="B256:B257"/>
    <mergeCell ref="E256:E257"/>
    <mergeCell ref="E250:E251"/>
    <mergeCell ref="A252:A253"/>
    <mergeCell ref="B252:B253"/>
    <mergeCell ref="E252:E253"/>
    <mergeCell ref="E245:E246"/>
    <mergeCell ref="A248:A249"/>
    <mergeCell ref="B248:B249"/>
    <mergeCell ref="E248:E249"/>
    <mergeCell ref="A245:A246"/>
    <mergeCell ref="B245:B246"/>
    <mergeCell ref="A250:A251"/>
    <mergeCell ref="B250:B251"/>
    <mergeCell ref="A254:A255"/>
    <mergeCell ref="B254:B255"/>
    <mergeCell ref="B242:B243"/>
    <mergeCell ref="E242:E243"/>
    <mergeCell ref="B237:B238"/>
    <mergeCell ref="E237:E238"/>
    <mergeCell ref="E239:E240"/>
    <mergeCell ref="E235:E236"/>
    <mergeCell ref="A235:A240"/>
    <mergeCell ref="B235:B236"/>
    <mergeCell ref="B239:B240"/>
    <mergeCell ref="A112:A113"/>
    <mergeCell ref="B112:B113"/>
    <mergeCell ref="D112:D113"/>
    <mergeCell ref="A107:A110"/>
    <mergeCell ref="B107:B110"/>
    <mergeCell ref="D109:D110"/>
    <mergeCell ref="A92:A94"/>
    <mergeCell ref="B92:B94"/>
    <mergeCell ref="D92:D94"/>
    <mergeCell ref="A88:A89"/>
    <mergeCell ref="B88:B89"/>
    <mergeCell ref="D88:D89"/>
    <mergeCell ref="A83:A84"/>
    <mergeCell ref="B83:B84"/>
    <mergeCell ref="A79:A81"/>
    <mergeCell ref="B79:B81"/>
    <mergeCell ref="D79:D81"/>
    <mergeCell ref="B59:B62"/>
    <mergeCell ref="A75:A77"/>
    <mergeCell ref="B75:B77"/>
    <mergeCell ref="D75:D77"/>
    <mergeCell ref="A67:A69"/>
    <mergeCell ref="B67:B69"/>
    <mergeCell ref="A1:E1"/>
    <mergeCell ref="E30:E31"/>
    <mergeCell ref="E462:E463"/>
    <mergeCell ref="A462:A463"/>
    <mergeCell ref="B462:B463"/>
    <mergeCell ref="A64:A65"/>
    <mergeCell ref="B64:B65"/>
    <mergeCell ref="A59:A62"/>
    <mergeCell ref="E408:E409"/>
    <mergeCell ref="A2:E2"/>
    <mergeCell ref="E38:E42"/>
    <mergeCell ref="A38:A42"/>
    <mergeCell ref="B38:B42"/>
    <mergeCell ref="A30:A31"/>
    <mergeCell ref="B30:B31"/>
    <mergeCell ref="A465:A469"/>
    <mergeCell ref="B465:B469"/>
    <mergeCell ref="E465:E469"/>
    <mergeCell ref="A440:A441"/>
    <mergeCell ref="B440:B441"/>
    <mergeCell ref="E440:E441"/>
    <mergeCell ref="B117:B118"/>
    <mergeCell ref="A117:A118"/>
    <mergeCell ref="A120:A129"/>
    <mergeCell ref="B120:B129"/>
    <mergeCell ref="B131:B145"/>
    <mergeCell ref="A131:A145"/>
    <mergeCell ref="A200:A203"/>
    <mergeCell ref="B200:B203"/>
    <mergeCell ref="E200:E203"/>
    <mergeCell ref="A204:A208"/>
    <mergeCell ref="B204:B208"/>
    <mergeCell ref="E204:E208"/>
    <mergeCell ref="A212:A213"/>
    <mergeCell ref="B212:B213"/>
    <mergeCell ref="E212:E213"/>
    <mergeCell ref="A214:A220"/>
    <mergeCell ref="B214:B220"/>
    <mergeCell ref="E214:E220"/>
    <mergeCell ref="A221:A222"/>
    <mergeCell ref="B221:B222"/>
    <mergeCell ref="E221:E222"/>
    <mergeCell ref="A223:A224"/>
    <mergeCell ref="B223:B224"/>
    <mergeCell ref="E223:E224"/>
    <mergeCell ref="A227:A228"/>
    <mergeCell ref="B227:B228"/>
    <mergeCell ref="E227:E228"/>
    <mergeCell ref="A230:A231"/>
    <mergeCell ref="B230:B231"/>
    <mergeCell ref="E230:E231"/>
  </mergeCells>
  <pageMargins left="0.7" right="0.7" top="0.75" bottom="0.75" header="0.3" footer="0.3"/>
  <pageSetup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POAI 2023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CARLOS</dc:creator>
  <cp:lastModifiedBy>OCAD.Planeacion</cp:lastModifiedBy>
  <cp:lastPrinted>2022-05-23T16:25:47Z</cp:lastPrinted>
  <dcterms:created xsi:type="dcterms:W3CDTF">2022-01-05T12:15:54Z</dcterms:created>
  <dcterms:modified xsi:type="dcterms:W3CDTF">2023-10-10T17:24:44Z</dcterms:modified>
</cp:coreProperties>
</file>